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5"/>
  <workbookPr showInkAnnotation="0" defaultThemeVersion="124226"/>
  <mc:AlternateContent xmlns:mc="http://schemas.openxmlformats.org/markup-compatibility/2006">
    <mc:Choice Requires="x15">
      <x15ac:absPath xmlns:x15ac="http://schemas.microsoft.com/office/spreadsheetml/2010/11/ac" url="C:\Users\e.braciska\OneDrive - Lietuvos verslo paramos agentūra\Darbalaukis\InoStartas2\Kvietimo dokai\"/>
    </mc:Choice>
  </mc:AlternateContent>
  <xr:revisionPtr revIDLastSave="0" documentId="8_{FC1E2ED1-9149-48B1-8069-00948A89F97D}" xr6:coauthVersionLast="47" xr6:coauthVersionMax="47" xr10:uidLastSave="{00000000-0000-0000-0000-000000000000}"/>
  <workbookProtection workbookAlgorithmName="SHA-512" workbookHashValue="hocl82qo8lELePgvuPUiDlOnVy/9opImagJYo/rrs6Ze5xGOOTznoDG3Aik808v/Qdowh9tjpPpMj22ykFro8A==" workbookSaltValue="f5ZRb38WaX4RcU3DDmGBQw==" workbookSpinCount="100000" lockStructure="1"/>
  <bookViews>
    <workbookView xWindow="-108" yWindow="-108" windowWidth="23256" windowHeight="12576" tabRatio="967" xr2:uid="{00000000-000D-0000-FFFF-FFFF00000000}"/>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91028"/>
  <customWorkbookViews>
    <customWorkbookView name="a.masidlauskas - Individuali peržiūra" guid="{17021DDE-0EDC-429C-8B34-14A1CA2E76B2}" mergeInterval="0" personalView="1" maximized="1" xWindow="1" yWindow="1" windowWidth="1276" windowHeight="740" tabRatio="96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0" i="71" l="1"/>
  <c r="M137" i="71"/>
  <c r="M134" i="71"/>
  <c r="O132" i="71"/>
  <c r="O131" i="71"/>
  <c r="F139" i="71" s="1"/>
  <c r="O130" i="71"/>
  <c r="N130" i="71"/>
  <c r="L110" i="71"/>
  <c r="K103" i="71"/>
  <c r="R101" i="71"/>
  <c r="R100" i="71"/>
  <c r="K96" i="71"/>
  <c r="E66" i="71"/>
  <c r="N47" i="71"/>
  <c r="L142" i="71" s="1"/>
  <c r="K47" i="71"/>
  <c r="F142" i="71" s="1"/>
  <c r="G47" i="71"/>
  <c r="B142" i="71" s="1"/>
  <c r="N46" i="71"/>
  <c r="L139" i="71" s="1"/>
  <c r="K46" i="71"/>
  <c r="G46" i="71"/>
  <c r="N45" i="71"/>
  <c r="L136" i="71" s="1"/>
  <c r="K45" i="71"/>
  <c r="F136" i="71" s="1"/>
  <c r="G45" i="71"/>
  <c r="B136" i="71" s="1"/>
  <c r="E44" i="71"/>
  <c r="E29" i="71"/>
  <c r="N123" i="71" s="1"/>
  <c r="E28" i="71"/>
  <c r="N119" i="71" s="1"/>
  <c r="E27" i="71"/>
  <c r="M140" i="73"/>
  <c r="F139" i="73"/>
  <c r="M137" i="73"/>
  <c r="M134" i="73"/>
  <c r="O132" i="73"/>
  <c r="O131" i="73"/>
  <c r="O130" i="73"/>
  <c r="N130" i="73"/>
  <c r="N118" i="73"/>
  <c r="L110" i="73"/>
  <c r="K103" i="73"/>
  <c r="R101" i="73"/>
  <c r="R100" i="73"/>
  <c r="K96" i="73"/>
  <c r="E84" i="73"/>
  <c r="E77" i="73"/>
  <c r="E72" i="73"/>
  <c r="E62" i="73"/>
  <c r="N47" i="73"/>
  <c r="K47" i="73"/>
  <c r="F142" i="73" s="1"/>
  <c r="G47" i="73"/>
  <c r="B142" i="73" s="1"/>
  <c r="N46" i="73"/>
  <c r="L139" i="73" s="1"/>
  <c r="K46" i="73"/>
  <c r="G46" i="73"/>
  <c r="N45" i="73"/>
  <c r="K45" i="73"/>
  <c r="F136" i="73" s="1"/>
  <c r="G45" i="73"/>
  <c r="B136" i="73" s="1"/>
  <c r="E43" i="73"/>
  <c r="E42" i="73"/>
  <c r="E30" i="73"/>
  <c r="E29" i="73"/>
  <c r="E28" i="73"/>
  <c r="N125" i="73" s="1"/>
  <c r="E27" i="73"/>
  <c r="N121" i="73" s="1"/>
  <c r="M140" i="74"/>
  <c r="M137" i="74"/>
  <c r="M134" i="74"/>
  <c r="O132" i="74"/>
  <c r="O131" i="74"/>
  <c r="L139" i="74" s="1"/>
  <c r="O130" i="74"/>
  <c r="F136" i="74" s="1"/>
  <c r="N123" i="74"/>
  <c r="N120" i="74"/>
  <c r="N118" i="74"/>
  <c r="L110" i="74"/>
  <c r="K103" i="74"/>
  <c r="R101" i="74"/>
  <c r="R100" i="74"/>
  <c r="K96" i="74"/>
  <c r="E86" i="74"/>
  <c r="E84" i="74"/>
  <c r="E80" i="74"/>
  <c r="E74" i="74"/>
  <c r="E65" i="74"/>
  <c r="E64" i="74"/>
  <c r="E53" i="74"/>
  <c r="N47" i="74"/>
  <c r="K47" i="74"/>
  <c r="F142" i="74" s="1"/>
  <c r="G47" i="74"/>
  <c r="N46" i="74"/>
  <c r="K46" i="74"/>
  <c r="G46" i="74"/>
  <c r="N45" i="74"/>
  <c r="K45" i="74"/>
  <c r="G45" i="74"/>
  <c r="B136" i="74" s="1"/>
  <c r="E44" i="74"/>
  <c r="E38" i="74"/>
  <c r="E34" i="74"/>
  <c r="E32" i="74"/>
  <c r="E31" i="74"/>
  <c r="E29" i="74"/>
  <c r="N129" i="74" s="1"/>
  <c r="E28" i="74"/>
  <c r="N125" i="74" s="1"/>
  <c r="E27" i="74"/>
  <c r="N121" i="74" s="1"/>
  <c r="M140" i="75"/>
  <c r="M137" i="75"/>
  <c r="M134" i="75"/>
  <c r="O132" i="75"/>
  <c r="F142" i="75" s="1"/>
  <c r="O131" i="75"/>
  <c r="F139" i="75" s="1"/>
  <c r="O130" i="75"/>
  <c r="N124" i="75"/>
  <c r="L110" i="75"/>
  <c r="K103" i="75"/>
  <c r="R101" i="75"/>
  <c r="R100" i="75"/>
  <c r="K96" i="75"/>
  <c r="E84" i="75"/>
  <c r="E75" i="75"/>
  <c r="E63" i="75"/>
  <c r="E60" i="75"/>
  <c r="E51" i="75"/>
  <c r="N47" i="75"/>
  <c r="K47" i="75"/>
  <c r="G47" i="75"/>
  <c r="B142" i="75" s="1"/>
  <c r="N46" i="75"/>
  <c r="L139" i="75" s="1"/>
  <c r="K46" i="75"/>
  <c r="G46" i="75"/>
  <c r="N45" i="75"/>
  <c r="L136" i="75" s="1"/>
  <c r="K45" i="75"/>
  <c r="F136" i="75" s="1"/>
  <c r="G45" i="75"/>
  <c r="B136" i="75" s="1"/>
  <c r="E42" i="75"/>
  <c r="E33" i="75"/>
  <c r="E30" i="75"/>
  <c r="E29" i="75"/>
  <c r="N123" i="75" s="1"/>
  <c r="E28" i="75"/>
  <c r="N119" i="75" s="1"/>
  <c r="E27" i="75"/>
  <c r="N127" i="75" s="1"/>
  <c r="F142" i="76"/>
  <c r="M140" i="76"/>
  <c r="M137" i="76"/>
  <c r="F136" i="76"/>
  <c r="M134" i="76"/>
  <c r="O132" i="76"/>
  <c r="O131" i="76"/>
  <c r="O130" i="76"/>
  <c r="N124" i="76"/>
  <c r="L110" i="76"/>
  <c r="K103" i="76"/>
  <c r="R101" i="76"/>
  <c r="R100" i="76"/>
  <c r="K96" i="76"/>
  <c r="E74" i="76"/>
  <c r="E72" i="76"/>
  <c r="N47" i="76"/>
  <c r="L142" i="76" s="1"/>
  <c r="K47" i="76"/>
  <c r="G47" i="76"/>
  <c r="B142" i="76" s="1"/>
  <c r="N46" i="76"/>
  <c r="K46" i="76"/>
  <c r="F139" i="76" s="1"/>
  <c r="G46" i="76"/>
  <c r="N45" i="76"/>
  <c r="K45" i="76"/>
  <c r="G45" i="76"/>
  <c r="B136" i="76" s="1"/>
  <c r="E36" i="76"/>
  <c r="E29" i="76"/>
  <c r="E28" i="76"/>
  <c r="N119" i="76" s="1"/>
  <c r="E27" i="76"/>
  <c r="N127" i="76" s="1"/>
  <c r="M140" i="72"/>
  <c r="M137" i="72"/>
  <c r="M134" i="72"/>
  <c r="O132" i="72"/>
  <c r="O131" i="72"/>
  <c r="O130" i="72"/>
  <c r="L136" i="72" s="1"/>
  <c r="N123" i="72"/>
  <c r="N118" i="72"/>
  <c r="L110" i="72"/>
  <c r="K103" i="72"/>
  <c r="R101" i="72"/>
  <c r="R100" i="72"/>
  <c r="K96" i="72"/>
  <c r="E84" i="72"/>
  <c r="E80" i="72"/>
  <c r="E74" i="72"/>
  <c r="E65" i="72"/>
  <c r="N47" i="72"/>
  <c r="K47" i="72"/>
  <c r="F142" i="72" s="1"/>
  <c r="G47" i="72"/>
  <c r="B142" i="72" s="1"/>
  <c r="N46" i="72"/>
  <c r="L139" i="72" s="1"/>
  <c r="K46" i="72"/>
  <c r="F139" i="72" s="1"/>
  <c r="G46" i="72"/>
  <c r="N45" i="72"/>
  <c r="K45" i="72"/>
  <c r="G45" i="72"/>
  <c r="B136" i="72" s="1"/>
  <c r="E44" i="72"/>
  <c r="E38" i="72"/>
  <c r="E31" i="72"/>
  <c r="E29" i="72"/>
  <c r="N129" i="72" s="1"/>
  <c r="E28" i="72"/>
  <c r="N125" i="72" s="1"/>
  <c r="E27" i="72"/>
  <c r="N121" i="72" s="1"/>
  <c r="M140" i="62"/>
  <c r="F139" i="62"/>
  <c r="M137" i="62"/>
  <c r="M134" i="62"/>
  <c r="O132" i="62"/>
  <c r="L142" i="62" s="1"/>
  <c r="O131" i="62"/>
  <c r="O130" i="62"/>
  <c r="N130" i="62"/>
  <c r="N120" i="62"/>
  <c r="L110" i="62"/>
  <c r="K103" i="62"/>
  <c r="R101" i="62"/>
  <c r="R100" i="62"/>
  <c r="K96" i="62"/>
  <c r="E86" i="62"/>
  <c r="E72" i="62"/>
  <c r="E64" i="62"/>
  <c r="E53" i="62"/>
  <c r="N47" i="62"/>
  <c r="K47" i="62"/>
  <c r="G47" i="62"/>
  <c r="N46" i="62"/>
  <c r="L139" i="62" s="1"/>
  <c r="K46" i="62"/>
  <c r="G46" i="62"/>
  <c r="B139" i="62" s="1"/>
  <c r="N45" i="62"/>
  <c r="K45" i="62"/>
  <c r="F136" i="62" s="1"/>
  <c r="G45" i="62"/>
  <c r="E43" i="62"/>
  <c r="E34" i="62"/>
  <c r="E30" i="62"/>
  <c r="E29" i="62"/>
  <c r="N129" i="62" s="1"/>
  <c r="E28" i="62"/>
  <c r="N125" i="62" s="1"/>
  <c r="E27" i="62"/>
  <c r="N121" i="62" s="1"/>
  <c r="B142" i="64"/>
  <c r="M140" i="64"/>
  <c r="M137" i="64"/>
  <c r="B136" i="64"/>
  <c r="M134" i="64"/>
  <c r="O132" i="64"/>
  <c r="O131" i="64"/>
  <c r="O130" i="64"/>
  <c r="N120" i="64"/>
  <c r="L110" i="64"/>
  <c r="K103" i="64"/>
  <c r="R101" i="64"/>
  <c r="R100" i="64"/>
  <c r="K96" i="64"/>
  <c r="E84" i="64"/>
  <c r="E72" i="64"/>
  <c r="E60" i="64"/>
  <c r="N47" i="64"/>
  <c r="L142" i="64" s="1"/>
  <c r="K47" i="64"/>
  <c r="F142" i="64" s="1"/>
  <c r="G47" i="64"/>
  <c r="N46" i="64"/>
  <c r="L139" i="64" s="1"/>
  <c r="K46" i="64"/>
  <c r="G46" i="64"/>
  <c r="N45" i="64"/>
  <c r="K45" i="64"/>
  <c r="F136" i="64" s="1"/>
  <c r="G45" i="64"/>
  <c r="E45" i="64"/>
  <c r="E33" i="64"/>
  <c r="E29" i="64"/>
  <c r="N123" i="64" s="1"/>
  <c r="E28" i="64"/>
  <c r="N119" i="64" s="1"/>
  <c r="E27" i="64"/>
  <c r="N127" i="64" s="1"/>
  <c r="M140" i="65"/>
  <c r="F139" i="65"/>
  <c r="M137" i="65"/>
  <c r="M134" i="65"/>
  <c r="O132" i="65"/>
  <c r="O131" i="65"/>
  <c r="O130" i="65"/>
  <c r="N130" i="65"/>
  <c r="N118" i="65"/>
  <c r="L110" i="65"/>
  <c r="K103" i="65"/>
  <c r="R101" i="65"/>
  <c r="R100" i="65"/>
  <c r="K96" i="65"/>
  <c r="E84" i="65"/>
  <c r="E80" i="65"/>
  <c r="E72" i="65"/>
  <c r="E68" i="65"/>
  <c r="E60" i="65"/>
  <c r="E56" i="65"/>
  <c r="N47" i="65"/>
  <c r="K47" i="65"/>
  <c r="F142" i="65" s="1"/>
  <c r="G47" i="65"/>
  <c r="N46" i="65"/>
  <c r="L139" i="65" s="1"/>
  <c r="K46" i="65"/>
  <c r="G46" i="65"/>
  <c r="B139" i="65" s="1"/>
  <c r="N45" i="65"/>
  <c r="L136" i="65" s="1"/>
  <c r="K45" i="65"/>
  <c r="F136" i="65" s="1"/>
  <c r="G45" i="65"/>
  <c r="E42" i="65"/>
  <c r="E34" i="65"/>
  <c r="E29" i="65"/>
  <c r="N123" i="65" s="1"/>
  <c r="E28" i="65"/>
  <c r="N119" i="65" s="1"/>
  <c r="E27" i="65"/>
  <c r="N127" i="65" s="1"/>
  <c r="M140" i="66"/>
  <c r="M137" i="66"/>
  <c r="M134" i="66"/>
  <c r="O132" i="66"/>
  <c r="O131" i="66"/>
  <c r="O130" i="66"/>
  <c r="N118" i="66"/>
  <c r="L110" i="66"/>
  <c r="K103" i="66"/>
  <c r="R101" i="66"/>
  <c r="R100" i="66"/>
  <c r="K96" i="66"/>
  <c r="E78" i="66"/>
  <c r="E54" i="66"/>
  <c r="N47" i="66"/>
  <c r="L142" i="66" s="1"/>
  <c r="K47" i="66"/>
  <c r="F142" i="66" s="1"/>
  <c r="G47" i="66"/>
  <c r="B142" i="66" s="1"/>
  <c r="N46" i="66"/>
  <c r="L139" i="66" s="1"/>
  <c r="K46" i="66"/>
  <c r="G46" i="66"/>
  <c r="N45" i="66"/>
  <c r="L136" i="66" s="1"/>
  <c r="K45" i="66"/>
  <c r="F136" i="66" s="1"/>
  <c r="G45" i="66"/>
  <c r="B136" i="66" s="1"/>
  <c r="E44" i="66"/>
  <c r="E32" i="66"/>
  <c r="E29" i="66"/>
  <c r="N123" i="66" s="1"/>
  <c r="E28" i="66"/>
  <c r="N119" i="66" s="1"/>
  <c r="E27" i="66"/>
  <c r="N127" i="66" s="1"/>
  <c r="M140" i="67"/>
  <c r="M137" i="67"/>
  <c r="M134" i="67"/>
  <c r="O132" i="67"/>
  <c r="O131" i="67"/>
  <c r="O130" i="67"/>
  <c r="N124" i="67"/>
  <c r="L110" i="67"/>
  <c r="K103" i="67"/>
  <c r="R101" i="67"/>
  <c r="R100" i="67"/>
  <c r="K96" i="67"/>
  <c r="E75" i="67"/>
  <c r="E63" i="67"/>
  <c r="E51" i="67"/>
  <c r="N47" i="67"/>
  <c r="K47" i="67"/>
  <c r="F142" i="67" s="1"/>
  <c r="G47" i="67"/>
  <c r="N46" i="67"/>
  <c r="L139" i="67" s="1"/>
  <c r="K46" i="67"/>
  <c r="G46" i="67"/>
  <c r="N45" i="67"/>
  <c r="L136" i="67" s="1"/>
  <c r="K45" i="67"/>
  <c r="F136" i="67" s="1"/>
  <c r="G45" i="67"/>
  <c r="B136" i="67" s="1"/>
  <c r="E44" i="67"/>
  <c r="E42" i="67"/>
  <c r="E30" i="67"/>
  <c r="E29" i="67"/>
  <c r="N123" i="67" s="1"/>
  <c r="E28" i="67"/>
  <c r="N119" i="67" s="1"/>
  <c r="E27" i="67"/>
  <c r="N127" i="67" s="1"/>
  <c r="F142" i="68"/>
  <c r="M140" i="68"/>
  <c r="M137" i="68"/>
  <c r="M134" i="68"/>
  <c r="O132" i="68"/>
  <c r="N132" i="68"/>
  <c r="O131" i="68"/>
  <c r="O130" i="68"/>
  <c r="N126" i="68"/>
  <c r="N119" i="68"/>
  <c r="L110" i="68"/>
  <c r="K103" i="68"/>
  <c r="R101" i="68"/>
  <c r="R100" i="68"/>
  <c r="K96" i="68"/>
  <c r="E85" i="68"/>
  <c r="E68" i="68"/>
  <c r="E52" i="68"/>
  <c r="N47" i="68"/>
  <c r="K47" i="68"/>
  <c r="G47" i="68"/>
  <c r="B142" i="68" s="1"/>
  <c r="N46" i="68"/>
  <c r="L139" i="68" s="1"/>
  <c r="K46" i="68"/>
  <c r="F139" i="68" s="1"/>
  <c r="G46" i="68"/>
  <c r="B139" i="68" s="1"/>
  <c r="N45" i="68"/>
  <c r="K45" i="68"/>
  <c r="F136" i="68" s="1"/>
  <c r="G45" i="68"/>
  <c r="B136" i="68" s="1"/>
  <c r="E42" i="68"/>
  <c r="E32" i="68"/>
  <c r="E29" i="68"/>
  <c r="N129" i="68" s="1"/>
  <c r="E28" i="68"/>
  <c r="N125" i="68" s="1"/>
  <c r="E27" i="68"/>
  <c r="N121" i="68" s="1"/>
  <c r="M140" i="69"/>
  <c r="M137" i="69"/>
  <c r="F136" i="69"/>
  <c r="M134" i="69"/>
  <c r="O132" i="69"/>
  <c r="O131" i="69"/>
  <c r="O130" i="69"/>
  <c r="N118" i="69"/>
  <c r="L110" i="69"/>
  <c r="K103" i="69"/>
  <c r="R101" i="69"/>
  <c r="R100" i="69"/>
  <c r="K96" i="69"/>
  <c r="E78" i="69"/>
  <c r="E54" i="69"/>
  <c r="N47" i="69"/>
  <c r="L142" i="69" s="1"/>
  <c r="K47" i="69"/>
  <c r="F142" i="69" s="1"/>
  <c r="G47" i="69"/>
  <c r="B142" i="69" s="1"/>
  <c r="N46" i="69"/>
  <c r="L139" i="69" s="1"/>
  <c r="K46" i="69"/>
  <c r="G46" i="69"/>
  <c r="N45" i="69"/>
  <c r="L136" i="69" s="1"/>
  <c r="K45" i="69"/>
  <c r="G45" i="69"/>
  <c r="B136" i="69" s="1"/>
  <c r="E44" i="69"/>
  <c r="E32" i="69"/>
  <c r="E29" i="69"/>
  <c r="N123" i="69" s="1"/>
  <c r="E28" i="69"/>
  <c r="N119" i="69" s="1"/>
  <c r="E27" i="69"/>
  <c r="N127" i="69" s="1"/>
  <c r="M140" i="70"/>
  <c r="M137" i="70"/>
  <c r="M134" i="70"/>
  <c r="O132" i="70"/>
  <c r="O131" i="70"/>
  <c r="O130" i="70"/>
  <c r="N124" i="70"/>
  <c r="L110" i="70"/>
  <c r="K103" i="70"/>
  <c r="R101" i="70"/>
  <c r="R100" i="70"/>
  <c r="K96" i="70"/>
  <c r="E75" i="70"/>
  <c r="E63" i="70"/>
  <c r="E51" i="70"/>
  <c r="N47" i="70"/>
  <c r="K47" i="70"/>
  <c r="F142" i="70" s="1"/>
  <c r="G47" i="70"/>
  <c r="N46" i="70"/>
  <c r="L139" i="70" s="1"/>
  <c r="K46" i="70"/>
  <c r="G46" i="70"/>
  <c r="N45" i="70"/>
  <c r="L136" i="70" s="1"/>
  <c r="K45" i="70"/>
  <c r="F136" i="70" s="1"/>
  <c r="G45" i="70"/>
  <c r="B136" i="70" s="1"/>
  <c r="E44" i="70"/>
  <c r="E42" i="70"/>
  <c r="E30" i="70"/>
  <c r="E29" i="70"/>
  <c r="N123" i="70" s="1"/>
  <c r="E28" i="70"/>
  <c r="N119" i="70" s="1"/>
  <c r="E27" i="70"/>
  <c r="N127" i="70" s="1"/>
  <c r="F142" i="63"/>
  <c r="M140" i="63"/>
  <c r="M137" i="63"/>
  <c r="F136" i="63"/>
  <c r="M134" i="63"/>
  <c r="O132" i="63"/>
  <c r="O131" i="63"/>
  <c r="F139" i="63" s="1"/>
  <c r="O130" i="63"/>
  <c r="N121" i="63"/>
  <c r="L110" i="63"/>
  <c r="K103" i="63"/>
  <c r="R101" i="63"/>
  <c r="R100" i="63"/>
  <c r="K96" i="63"/>
  <c r="N47" i="63"/>
  <c r="L142" i="63" s="1"/>
  <c r="K47" i="63"/>
  <c r="G47" i="63"/>
  <c r="B142" i="63" s="1"/>
  <c r="N46" i="63"/>
  <c r="K46" i="63"/>
  <c r="G46" i="63"/>
  <c r="N45" i="63"/>
  <c r="L136" i="63" s="1"/>
  <c r="K45" i="63"/>
  <c r="G45" i="63"/>
  <c r="B136" i="63" s="1"/>
  <c r="E45" i="63"/>
  <c r="E36" i="63"/>
  <c r="E29" i="63"/>
  <c r="E74" i="63" s="1"/>
  <c r="E28" i="63"/>
  <c r="N119" i="63" s="1"/>
  <c r="E27" i="63"/>
  <c r="N127" i="63" s="1"/>
  <c r="M140" i="59"/>
  <c r="M137" i="59"/>
  <c r="M134" i="59"/>
  <c r="O132" i="59"/>
  <c r="O131" i="59"/>
  <c r="O130" i="59"/>
  <c r="N120" i="59"/>
  <c r="L110" i="59"/>
  <c r="K103" i="59"/>
  <c r="R101" i="59"/>
  <c r="R100" i="59"/>
  <c r="K96" i="59"/>
  <c r="E84" i="59"/>
  <c r="E72" i="59"/>
  <c r="E60" i="59"/>
  <c r="N47" i="59"/>
  <c r="L142" i="59" s="1"/>
  <c r="K47" i="59"/>
  <c r="F142" i="59" s="1"/>
  <c r="G47" i="59"/>
  <c r="B142" i="59" s="1"/>
  <c r="N46" i="59"/>
  <c r="L139" i="59" s="1"/>
  <c r="K46" i="59"/>
  <c r="F139" i="59" s="1"/>
  <c r="G46" i="59"/>
  <c r="B139" i="59" s="1"/>
  <c r="N45" i="59"/>
  <c r="K45" i="59"/>
  <c r="G45" i="59"/>
  <c r="E44" i="59"/>
  <c r="E34" i="59"/>
  <c r="E29" i="59"/>
  <c r="N123" i="59" s="1"/>
  <c r="E28" i="59"/>
  <c r="N119" i="59" s="1"/>
  <c r="E27" i="59"/>
  <c r="N127" i="59" s="1"/>
  <c r="M140" i="61"/>
  <c r="M137" i="61"/>
  <c r="M134" i="61"/>
  <c r="O132" i="61"/>
  <c r="O131" i="61"/>
  <c r="O130" i="61"/>
  <c r="N130" i="61"/>
  <c r="N118" i="61"/>
  <c r="L110" i="61"/>
  <c r="K103" i="61"/>
  <c r="R101" i="61"/>
  <c r="R100" i="61"/>
  <c r="K96" i="61"/>
  <c r="E66" i="61"/>
  <c r="E54" i="61"/>
  <c r="N47" i="61"/>
  <c r="L142" i="61" s="1"/>
  <c r="K47" i="61"/>
  <c r="F142" i="61" s="1"/>
  <c r="G47" i="61"/>
  <c r="B142" i="61" s="1"/>
  <c r="N46" i="61"/>
  <c r="L139" i="61" s="1"/>
  <c r="K46" i="61"/>
  <c r="G46" i="61"/>
  <c r="N45" i="61"/>
  <c r="L136" i="61" s="1"/>
  <c r="K45" i="61"/>
  <c r="F136" i="61" s="1"/>
  <c r="G45" i="61"/>
  <c r="B136" i="61" s="1"/>
  <c r="E44" i="61"/>
  <c r="E32" i="61"/>
  <c r="E29" i="61"/>
  <c r="N123" i="61" s="1"/>
  <c r="E28" i="61"/>
  <c r="N119" i="61" s="1"/>
  <c r="E27" i="61"/>
  <c r="F142" i="60"/>
  <c r="M140" i="60"/>
  <c r="F139" i="60"/>
  <c r="M137" i="60"/>
  <c r="M134" i="60"/>
  <c r="O132" i="60"/>
  <c r="L142" i="60" s="1"/>
  <c r="N132" i="60"/>
  <c r="O131" i="60"/>
  <c r="O130" i="60"/>
  <c r="N130" i="60"/>
  <c r="N119" i="60"/>
  <c r="L110" i="60"/>
  <c r="K103" i="60"/>
  <c r="R101" i="60"/>
  <c r="R100" i="60"/>
  <c r="K96" i="60"/>
  <c r="E85" i="60"/>
  <c r="E72" i="60"/>
  <c r="E68" i="60"/>
  <c r="E52" i="60"/>
  <c r="N47" i="60"/>
  <c r="K47" i="60"/>
  <c r="G47" i="60"/>
  <c r="B142" i="60" s="1"/>
  <c r="N46" i="60"/>
  <c r="L139" i="60" s="1"/>
  <c r="K46" i="60"/>
  <c r="G46" i="60"/>
  <c r="B139" i="60" s="1"/>
  <c r="N45" i="60"/>
  <c r="K45" i="60"/>
  <c r="F136" i="60" s="1"/>
  <c r="G45" i="60"/>
  <c r="B136" i="60" s="1"/>
  <c r="E43" i="60"/>
  <c r="E34" i="60"/>
  <c r="E32" i="60"/>
  <c r="E29" i="60"/>
  <c r="N129" i="60" s="1"/>
  <c r="E28" i="60"/>
  <c r="N125" i="60" s="1"/>
  <c r="E27" i="60"/>
  <c r="N121" i="60" s="1"/>
  <c r="B142" i="4"/>
  <c r="M140" i="4"/>
  <c r="M137" i="4"/>
  <c r="B136" i="4"/>
  <c r="M134" i="4"/>
  <c r="O132" i="4"/>
  <c r="O131" i="4"/>
  <c r="O130" i="4"/>
  <c r="N124" i="4"/>
  <c r="N120" i="4"/>
  <c r="N118" i="4"/>
  <c r="L110" i="4"/>
  <c r="K103" i="4"/>
  <c r="R101" i="4"/>
  <c r="R100" i="4"/>
  <c r="K96" i="4"/>
  <c r="E84" i="4"/>
  <c r="E78" i="4"/>
  <c r="E72" i="4"/>
  <c r="E63" i="4"/>
  <c r="E60" i="4"/>
  <c r="E54" i="4"/>
  <c r="N47" i="4"/>
  <c r="L142" i="4" s="1"/>
  <c r="K47" i="4"/>
  <c r="F142" i="4" s="1"/>
  <c r="G47" i="4"/>
  <c r="N46" i="4"/>
  <c r="L139" i="4" s="1"/>
  <c r="K46" i="4"/>
  <c r="G46" i="4"/>
  <c r="N45" i="4"/>
  <c r="L136" i="4" s="1"/>
  <c r="K45" i="4"/>
  <c r="F136" i="4" s="1"/>
  <c r="G45" i="4"/>
  <c r="E45" i="4"/>
  <c r="E44" i="4"/>
  <c r="E42" i="4"/>
  <c r="E33" i="4"/>
  <c r="E32" i="4"/>
  <c r="E29" i="4"/>
  <c r="N123" i="4" s="1"/>
  <c r="E28" i="4"/>
  <c r="N119" i="4" s="1"/>
  <c r="E27" i="4"/>
  <c r="N127" i="4" s="1"/>
  <c r="R100" i="3"/>
  <c r="L110" i="3"/>
  <c r="K103" i="3"/>
  <c r="K96" i="3"/>
  <c r="E53" i="60" l="1"/>
  <c r="E86" i="60"/>
  <c r="E36" i="4"/>
  <c r="E62" i="4"/>
  <c r="E86" i="4"/>
  <c r="N121" i="4"/>
  <c r="E35" i="60"/>
  <c r="E56" i="60"/>
  <c r="E73" i="60"/>
  <c r="N122" i="60"/>
  <c r="N127" i="61"/>
  <c r="E72" i="61"/>
  <c r="E45" i="61"/>
  <c r="N124" i="61"/>
  <c r="E63" i="61"/>
  <c r="E42" i="61"/>
  <c r="N121" i="61"/>
  <c r="E36" i="61"/>
  <c r="E84" i="61"/>
  <c r="E60" i="61"/>
  <c r="E33" i="61"/>
  <c r="E75" i="61"/>
  <c r="E51" i="61"/>
  <c r="E30" i="61"/>
  <c r="E78" i="61"/>
  <c r="E38" i="60"/>
  <c r="E60" i="60"/>
  <c r="E74" i="60"/>
  <c r="N123" i="60"/>
  <c r="N123" i="76"/>
  <c r="E80" i="76"/>
  <c r="E56" i="76"/>
  <c r="E32" i="76"/>
  <c r="N132" i="76"/>
  <c r="E44" i="76"/>
  <c r="E68" i="76"/>
  <c r="N126" i="76"/>
  <c r="E38" i="76"/>
  <c r="E86" i="76"/>
  <c r="E62" i="76"/>
  <c r="N120" i="76"/>
  <c r="F139" i="74"/>
  <c r="N120" i="60"/>
  <c r="E66" i="4"/>
  <c r="N130" i="4"/>
  <c r="E42" i="60"/>
  <c r="E61" i="60"/>
  <c r="E76" i="60"/>
  <c r="N126" i="60"/>
  <c r="B142" i="67"/>
  <c r="F142" i="62"/>
  <c r="N123" i="63"/>
  <c r="E32" i="63"/>
  <c r="E44" i="63"/>
  <c r="E86" i="63"/>
  <c r="E62" i="63"/>
  <c r="N120" i="63"/>
  <c r="E74" i="4"/>
  <c r="F139" i="4"/>
  <c r="E30" i="60"/>
  <c r="E44" i="60"/>
  <c r="E64" i="60"/>
  <c r="E80" i="60"/>
  <c r="L136" i="60"/>
  <c r="N127" i="71"/>
  <c r="E72" i="71"/>
  <c r="E45" i="71"/>
  <c r="N124" i="71"/>
  <c r="E63" i="71"/>
  <c r="E42" i="71"/>
  <c r="N121" i="71"/>
  <c r="E36" i="71"/>
  <c r="E84" i="71"/>
  <c r="E60" i="71"/>
  <c r="E33" i="71"/>
  <c r="N118" i="71"/>
  <c r="E78" i="71"/>
  <c r="E54" i="71"/>
  <c r="E75" i="71"/>
  <c r="E51" i="71"/>
  <c r="E30" i="71"/>
  <c r="E62" i="60"/>
  <c r="E77" i="60"/>
  <c r="E30" i="4"/>
  <c r="E51" i="4"/>
  <c r="E75" i="4"/>
  <c r="E31" i="60"/>
  <c r="E65" i="60"/>
  <c r="E84" i="60"/>
  <c r="N118" i="60"/>
  <c r="F136" i="59"/>
  <c r="B142" i="70"/>
  <c r="N129" i="73"/>
  <c r="E65" i="73"/>
  <c r="E80" i="73"/>
  <c r="E44" i="73"/>
  <c r="N126" i="73"/>
  <c r="N123" i="73"/>
  <c r="E74" i="73"/>
  <c r="E38" i="73"/>
  <c r="E56" i="73"/>
  <c r="E35" i="73"/>
  <c r="N120" i="73"/>
  <c r="E86" i="73"/>
  <c r="E53" i="73"/>
  <c r="N132" i="73"/>
  <c r="E68" i="73"/>
  <c r="E32" i="73"/>
  <c r="E32" i="59"/>
  <c r="L136" i="59"/>
  <c r="E56" i="59"/>
  <c r="E80" i="59"/>
  <c r="N118" i="59"/>
  <c r="E33" i="63"/>
  <c r="E60" i="63"/>
  <c r="E84" i="63"/>
  <c r="E36" i="70"/>
  <c r="E62" i="70"/>
  <c r="E86" i="70"/>
  <c r="N121" i="70"/>
  <c r="E42" i="69"/>
  <c r="E63" i="69"/>
  <c r="N124" i="69"/>
  <c r="E38" i="68"/>
  <c r="E60" i="68"/>
  <c r="E74" i="68"/>
  <c r="N123" i="68"/>
  <c r="E36" i="67"/>
  <c r="E62" i="67"/>
  <c r="E86" i="67"/>
  <c r="N121" i="67"/>
  <c r="E42" i="66"/>
  <c r="E63" i="66"/>
  <c r="N124" i="66"/>
  <c r="E38" i="65"/>
  <c r="E66" i="65"/>
  <c r="N126" i="65"/>
  <c r="E44" i="64"/>
  <c r="E66" i="64"/>
  <c r="N130" i="64"/>
  <c r="E42" i="62"/>
  <c r="E61" i="62"/>
  <c r="E76" i="62"/>
  <c r="N126" i="62"/>
  <c r="E35" i="72"/>
  <c r="B139" i="72"/>
  <c r="E56" i="72"/>
  <c r="E73" i="72"/>
  <c r="N122" i="72"/>
  <c r="E34" i="76"/>
  <c r="B139" i="76"/>
  <c r="E60" i="76"/>
  <c r="E84" i="76"/>
  <c r="E36" i="75"/>
  <c r="E62" i="75"/>
  <c r="E86" i="75"/>
  <c r="N121" i="75"/>
  <c r="E35" i="74"/>
  <c r="B139" i="74"/>
  <c r="E56" i="74"/>
  <c r="E73" i="74"/>
  <c r="N122" i="74"/>
  <c r="E52" i="73"/>
  <c r="E85" i="73"/>
  <c r="N119" i="73"/>
  <c r="E66" i="69"/>
  <c r="N130" i="69"/>
  <c r="E61" i="68"/>
  <c r="E76" i="68"/>
  <c r="E66" i="66"/>
  <c r="N130" i="66"/>
  <c r="B142" i="65"/>
  <c r="B142" i="62"/>
  <c r="E62" i="62"/>
  <c r="E77" i="62"/>
  <c r="E60" i="72"/>
  <c r="F136" i="72"/>
  <c r="E60" i="74"/>
  <c r="E34" i="73"/>
  <c r="L142" i="73"/>
  <c r="E32" i="71"/>
  <c r="N120" i="61"/>
  <c r="E36" i="59"/>
  <c r="E62" i="59"/>
  <c r="E86" i="59"/>
  <c r="N124" i="59"/>
  <c r="E42" i="63"/>
  <c r="L139" i="63"/>
  <c r="E63" i="63"/>
  <c r="N124" i="63"/>
  <c r="E66" i="70"/>
  <c r="N130" i="70"/>
  <c r="E45" i="69"/>
  <c r="E72" i="69"/>
  <c r="E43" i="68"/>
  <c r="E62" i="68"/>
  <c r="E77" i="68"/>
  <c r="N130" i="68"/>
  <c r="E66" i="67"/>
  <c r="N130" i="67"/>
  <c r="E45" i="66"/>
  <c r="E72" i="66"/>
  <c r="E44" i="65"/>
  <c r="E74" i="64"/>
  <c r="F139" i="64"/>
  <c r="E44" i="62"/>
  <c r="E80" i="62"/>
  <c r="L136" i="62"/>
  <c r="E42" i="72"/>
  <c r="E61" i="72"/>
  <c r="E76" i="72"/>
  <c r="N126" i="72"/>
  <c r="L139" i="76"/>
  <c r="E66" i="76"/>
  <c r="E44" i="75"/>
  <c r="E66" i="75"/>
  <c r="N130" i="75"/>
  <c r="E42" i="74"/>
  <c r="E61" i="74"/>
  <c r="E76" i="74"/>
  <c r="N126" i="74"/>
  <c r="B139" i="73"/>
  <c r="E73" i="73"/>
  <c r="N122" i="73"/>
  <c r="N120" i="71"/>
  <c r="E62" i="61"/>
  <c r="E86" i="61"/>
  <c r="E38" i="59"/>
  <c r="E66" i="59"/>
  <c r="N126" i="59"/>
  <c r="E66" i="63"/>
  <c r="N130" i="63"/>
  <c r="E45" i="70"/>
  <c r="E72" i="70"/>
  <c r="E74" i="69"/>
  <c r="F139" i="69"/>
  <c r="E30" i="68"/>
  <c r="E44" i="68"/>
  <c r="E64" i="68"/>
  <c r="E80" i="68"/>
  <c r="L136" i="68"/>
  <c r="E45" i="67"/>
  <c r="E72" i="67"/>
  <c r="E74" i="66"/>
  <c r="F139" i="66"/>
  <c r="E30" i="65"/>
  <c r="B136" i="65"/>
  <c r="L142" i="65"/>
  <c r="E74" i="65"/>
  <c r="E30" i="64"/>
  <c r="E51" i="64"/>
  <c r="E75" i="64"/>
  <c r="E31" i="62"/>
  <c r="B136" i="62"/>
  <c r="E65" i="62"/>
  <c r="E84" i="62"/>
  <c r="N118" i="62"/>
  <c r="E43" i="72"/>
  <c r="E62" i="72"/>
  <c r="E77" i="72"/>
  <c r="N130" i="72"/>
  <c r="E42" i="76"/>
  <c r="N130" i="76"/>
  <c r="E45" i="75"/>
  <c r="E72" i="75"/>
  <c r="E43" i="74"/>
  <c r="B142" i="74"/>
  <c r="E62" i="74"/>
  <c r="E77" i="74"/>
  <c r="N130" i="74"/>
  <c r="E60" i="73"/>
  <c r="E62" i="71"/>
  <c r="E86" i="71"/>
  <c r="E42" i="59"/>
  <c r="E68" i="59"/>
  <c r="N130" i="59"/>
  <c r="E72" i="63"/>
  <c r="L142" i="70"/>
  <c r="E74" i="70"/>
  <c r="F139" i="70"/>
  <c r="E30" i="69"/>
  <c r="E51" i="69"/>
  <c r="E75" i="69"/>
  <c r="E31" i="68"/>
  <c r="E65" i="68"/>
  <c r="E84" i="68"/>
  <c r="N118" i="68"/>
  <c r="L142" i="67"/>
  <c r="E74" i="67"/>
  <c r="F139" i="67"/>
  <c r="E30" i="66"/>
  <c r="E51" i="66"/>
  <c r="E75" i="66"/>
  <c r="E32" i="65"/>
  <c r="E54" i="65"/>
  <c r="E78" i="65"/>
  <c r="N132" i="65"/>
  <c r="E32" i="64"/>
  <c r="L136" i="64"/>
  <c r="E54" i="64"/>
  <c r="E78" i="64"/>
  <c r="N118" i="64"/>
  <c r="E32" i="62"/>
  <c r="E52" i="62"/>
  <c r="E68" i="62"/>
  <c r="E85" i="62"/>
  <c r="N119" i="62"/>
  <c r="N132" i="62"/>
  <c r="E30" i="72"/>
  <c r="E64" i="72"/>
  <c r="L142" i="75"/>
  <c r="E74" i="75"/>
  <c r="E30" i="74"/>
  <c r="L136" i="74"/>
  <c r="E61" i="73"/>
  <c r="E76" i="73"/>
  <c r="B136" i="59"/>
  <c r="E74" i="59"/>
  <c r="E30" i="63"/>
  <c r="E51" i="63"/>
  <c r="E75" i="63"/>
  <c r="E32" i="70"/>
  <c r="E54" i="70"/>
  <c r="E78" i="70"/>
  <c r="N118" i="70"/>
  <c r="E33" i="69"/>
  <c r="E60" i="69"/>
  <c r="E84" i="69"/>
  <c r="N120" i="69"/>
  <c r="E34" i="68"/>
  <c r="E53" i="68"/>
  <c r="E72" i="68"/>
  <c r="E86" i="68"/>
  <c r="N120" i="68"/>
  <c r="L142" i="68"/>
  <c r="E32" i="67"/>
  <c r="E54" i="67"/>
  <c r="E78" i="67"/>
  <c r="N118" i="67"/>
  <c r="E33" i="66"/>
  <c r="E60" i="66"/>
  <c r="E84" i="66"/>
  <c r="N120" i="66"/>
  <c r="E35" i="65"/>
  <c r="N120" i="65"/>
  <c r="E36" i="64"/>
  <c r="E62" i="64"/>
  <c r="E86" i="64"/>
  <c r="N121" i="64"/>
  <c r="E35" i="62"/>
  <c r="E56" i="62"/>
  <c r="E73" i="62"/>
  <c r="N122" i="62"/>
  <c r="E32" i="72"/>
  <c r="E52" i="72"/>
  <c r="E68" i="72"/>
  <c r="E85" i="72"/>
  <c r="N119" i="72"/>
  <c r="N132" i="72"/>
  <c r="E30" i="76"/>
  <c r="E54" i="76"/>
  <c r="E78" i="76"/>
  <c r="E32" i="75"/>
  <c r="E54" i="75"/>
  <c r="E78" i="75"/>
  <c r="N118" i="75"/>
  <c r="E52" i="74"/>
  <c r="E68" i="74"/>
  <c r="E85" i="74"/>
  <c r="N119" i="74"/>
  <c r="N132" i="74"/>
  <c r="E64" i="73"/>
  <c r="L136" i="73"/>
  <c r="E74" i="61"/>
  <c r="F139" i="61"/>
  <c r="E30" i="59"/>
  <c r="E54" i="59"/>
  <c r="E78" i="59"/>
  <c r="N132" i="59"/>
  <c r="E54" i="63"/>
  <c r="E78" i="63"/>
  <c r="N118" i="63"/>
  <c r="E33" i="70"/>
  <c r="E60" i="70"/>
  <c r="E84" i="70"/>
  <c r="N120" i="70"/>
  <c r="E36" i="69"/>
  <c r="E62" i="69"/>
  <c r="E86" i="69"/>
  <c r="N121" i="69"/>
  <c r="E35" i="68"/>
  <c r="E56" i="68"/>
  <c r="E73" i="68"/>
  <c r="N122" i="68"/>
  <c r="E33" i="67"/>
  <c r="E60" i="67"/>
  <c r="E84" i="67"/>
  <c r="N120" i="67"/>
  <c r="E36" i="66"/>
  <c r="E62" i="66"/>
  <c r="E86" i="66"/>
  <c r="N121" i="66"/>
  <c r="E36" i="65"/>
  <c r="E62" i="65"/>
  <c r="E86" i="65"/>
  <c r="N124" i="65"/>
  <c r="E42" i="64"/>
  <c r="E63" i="64"/>
  <c r="N124" i="64"/>
  <c r="E38" i="62"/>
  <c r="E60" i="62"/>
  <c r="E74" i="62"/>
  <c r="N123" i="62"/>
  <c r="E34" i="72"/>
  <c r="E53" i="72"/>
  <c r="E72" i="72"/>
  <c r="E86" i="72"/>
  <c r="N120" i="72"/>
  <c r="L142" i="72"/>
  <c r="L136" i="76"/>
  <c r="N118" i="76"/>
  <c r="N120" i="75"/>
  <c r="E72" i="74"/>
  <c r="L142" i="74"/>
  <c r="E31" i="73"/>
  <c r="E74" i="71"/>
  <c r="E40" i="7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E99" i="57"/>
  <c r="F32" i="57"/>
  <c r="F29" i="57"/>
  <c r="F26" i="57"/>
  <c r="E99" i="56"/>
  <c r="F32" i="56"/>
  <c r="F29" i="56"/>
  <c r="F26" i="56"/>
  <c r="E99" i="55"/>
  <c r="F32" i="55"/>
  <c r="F29" i="55"/>
  <c r="F26" i="55"/>
  <c r="E99" i="54"/>
  <c r="F32" i="54"/>
  <c r="F29" i="54"/>
  <c r="F26" i="54"/>
  <c r="E99" i="53"/>
  <c r="F32" i="53"/>
  <c r="F29" i="53"/>
  <c r="F26" i="53"/>
  <c r="E99" i="52"/>
  <c r="F32" i="52"/>
  <c r="F29" i="52"/>
  <c r="F26" i="52"/>
  <c r="E99" i="51"/>
  <c r="F32" i="51"/>
  <c r="F29" i="51"/>
  <c r="F26" i="51"/>
  <c r="E99" i="50"/>
  <c r="F32" i="50"/>
  <c r="F29" i="50"/>
  <c r="F26" i="50"/>
  <c r="E99" i="49"/>
  <c r="F32" i="49"/>
  <c r="F29" i="49"/>
  <c r="F26" i="49"/>
  <c r="E99" i="48"/>
  <c r="F32" i="48"/>
  <c r="F29" i="48"/>
  <c r="F26" i="48"/>
  <c r="E99" i="47"/>
  <c r="F32" i="47"/>
  <c r="F29" i="47"/>
  <c r="F26" i="47"/>
  <c r="E99" i="46"/>
  <c r="F32" i="46"/>
  <c r="F29" i="46"/>
  <c r="F26" i="46"/>
  <c r="E99" i="45"/>
  <c r="F32" i="45"/>
  <c r="F29" i="45"/>
  <c r="F26" i="45"/>
  <c r="E99" i="44"/>
  <c r="F32" i="44"/>
  <c r="F29" i="44"/>
  <c r="F26" i="44"/>
  <c r="E99" i="28"/>
  <c r="F32" i="28"/>
  <c r="F29" i="28"/>
  <c r="F26" i="28"/>
  <c r="E99" i="27"/>
  <c r="F32" i="27"/>
  <c r="F29" i="27"/>
  <c r="F26" i="27"/>
  <c r="E99" i="26"/>
  <c r="F32" i="26"/>
  <c r="F29" i="26"/>
  <c r="F26" i="26"/>
  <c r="E99" i="25"/>
  <c r="F32" i="25"/>
  <c r="F29" i="25"/>
  <c r="F2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73" l="1"/>
  <c r="E6" i="76"/>
  <c r="E6" i="63"/>
  <c r="E6" i="75"/>
  <c r="E6" i="67"/>
  <c r="E6" i="70"/>
  <c r="E6" i="64"/>
  <c r="E6" i="65"/>
  <c r="E6" i="68"/>
  <c r="E6" i="62"/>
  <c r="E6" i="71"/>
  <c r="E6" i="59"/>
  <c r="E6" i="60"/>
  <c r="E6" i="72"/>
  <c r="E6" i="74"/>
  <c r="E6" i="66"/>
  <c r="E6" i="4"/>
  <c r="E6" i="69"/>
  <c r="E6" i="61"/>
  <c r="D8" i="52"/>
  <c r="D8" i="47"/>
  <c r="D8" i="45"/>
  <c r="D8" i="28"/>
  <c r="D8" i="53"/>
  <c r="D8" i="49"/>
  <c r="D8" i="25"/>
  <c r="D8" i="55"/>
  <c r="D8" i="46"/>
  <c r="D8" i="44"/>
  <c r="D8" i="26"/>
  <c r="D8" i="54"/>
  <c r="D8" i="58"/>
  <c r="D8" i="57"/>
  <c r="D8" i="56"/>
  <c r="D8" i="51"/>
  <c r="D8" i="50"/>
  <c r="D8" i="48"/>
  <c r="D8" i="27"/>
  <c r="C11" i="64"/>
  <c r="C11" i="65"/>
  <c r="C11" i="68"/>
  <c r="C11" i="62"/>
  <c r="C11" i="71"/>
  <c r="C11" i="61"/>
  <c r="C11" i="59"/>
  <c r="C11" i="73"/>
  <c r="C11" i="76"/>
  <c r="C11" i="63"/>
  <c r="C11" i="75"/>
  <c r="C11" i="67"/>
  <c r="C11" i="70"/>
  <c r="C11" i="74"/>
  <c r="C11" i="72"/>
  <c r="C11" i="66"/>
  <c r="C11" i="69"/>
  <c r="C11" i="4"/>
  <c r="C11" i="60"/>
  <c r="C10" i="74"/>
  <c r="C10" i="72"/>
  <c r="C10" i="66"/>
  <c r="C10" i="69"/>
  <c r="C10" i="64"/>
  <c r="C10" i="65"/>
  <c r="C10" i="68"/>
  <c r="C10" i="71"/>
  <c r="C10" i="61"/>
  <c r="C10" i="59"/>
  <c r="C10" i="73"/>
  <c r="C10" i="76"/>
  <c r="C10" i="63"/>
  <c r="C10" i="75"/>
  <c r="C10" i="67"/>
  <c r="C10" i="70"/>
  <c r="C10" i="62"/>
  <c r="C10" i="4"/>
  <c r="C10" i="60"/>
  <c r="C10" i="58"/>
  <c r="C10" i="57"/>
  <c r="C10" i="56"/>
  <c r="C10" i="55"/>
  <c r="C10" i="54"/>
  <c r="C10" i="53"/>
  <c r="C10" i="52"/>
  <c r="C10" i="51"/>
  <c r="C10" i="50"/>
  <c r="C10" i="49"/>
  <c r="C10" i="48"/>
  <c r="C10" i="47"/>
  <c r="C10" i="46"/>
  <c r="C10" i="45"/>
  <c r="C10" i="44"/>
  <c r="C10" i="28"/>
  <c r="C10" i="27"/>
  <c r="C10" i="26"/>
  <c r="C10" i="25"/>
  <c r="C11" i="28"/>
  <c r="C11" i="26"/>
  <c r="C11" i="27"/>
  <c r="C11" i="25"/>
  <c r="C11" i="58"/>
  <c r="C11" i="57"/>
  <c r="C11" i="56"/>
  <c r="C11" i="55"/>
  <c r="C11" i="54"/>
  <c r="C11" i="53"/>
  <c r="C11" i="52"/>
  <c r="C11" i="51"/>
  <c r="C11" i="50"/>
  <c r="C11" i="49"/>
  <c r="C11" i="48"/>
  <c r="C11" i="47"/>
  <c r="C11" i="46"/>
  <c r="C11" i="45"/>
  <c r="C11" i="44"/>
  <c r="D6" i="58"/>
  <c r="D6" i="54"/>
  <c r="D6" i="51"/>
  <c r="D6" i="46"/>
  <c r="D6" i="53"/>
  <c r="D6" i="50"/>
  <c r="D6" i="48"/>
  <c r="D6" i="28"/>
  <c r="D6" i="47"/>
  <c r="D6" i="45"/>
  <c r="D6" i="56"/>
  <c r="D6" i="52"/>
  <c r="D6" i="49"/>
  <c r="D6" i="44"/>
  <c r="D6" i="26"/>
  <c r="D6" i="25"/>
  <c r="D6" i="57"/>
  <c r="D6" i="55"/>
  <c r="D6" i="27"/>
  <c r="E6" i="3"/>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75" l="1"/>
  <c r="E8" i="67"/>
  <c r="E8" i="70"/>
  <c r="E8" i="74"/>
  <c r="E8" i="72"/>
  <c r="E8" i="66"/>
  <c r="E8" i="69"/>
  <c r="E8" i="62"/>
  <c r="E8" i="71"/>
  <c r="E8" i="61"/>
  <c r="E8" i="73"/>
  <c r="E8" i="76"/>
  <c r="E8" i="63"/>
  <c r="E8" i="68"/>
  <c r="E8" i="64"/>
  <c r="E8" i="60"/>
  <c r="E8" i="4"/>
  <c r="E8" i="59"/>
  <c r="E8" i="65"/>
  <c r="E8" i="3"/>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F139" i="3" s="1"/>
  <c r="H22" i="2" s="1"/>
  <c r="G46" i="3"/>
  <c r="N45" i="3"/>
  <c r="K45" i="3"/>
  <c r="G45" i="3"/>
  <c r="O132" i="3"/>
  <c r="B142" i="3" s="1"/>
  <c r="G23" i="2" s="1"/>
  <c r="O131" i="3"/>
  <c r="L139" i="3" s="1"/>
  <c r="I22" i="2" s="1"/>
  <c r="F136" i="3"/>
  <c r="B139" i="3" l="1"/>
  <c r="G22" i="2" s="1"/>
  <c r="L142" i="3"/>
  <c r="I23" i="2" s="1"/>
  <c r="I83" i="2" s="1"/>
  <c r="N47" i="1" s="1"/>
  <c r="L136" i="3"/>
  <c r="B136" i="3"/>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J159" i="23" s="1"/>
  <c r="F100" i="23"/>
  <c r="H100" i="23"/>
  <c r="J100" i="23"/>
  <c r="J160" i="23" s="1"/>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H161" i="23" l="1"/>
  <c r="K50" i="1" s="1"/>
  <c r="K53" i="1" s="1"/>
  <c r="F161" i="23"/>
  <c r="H50" i="1" s="1"/>
  <c r="H53" i="1" s="1"/>
  <c r="H160" i="23"/>
  <c r="F160" i="23"/>
  <c r="H159" i="23"/>
  <c r="J161" i="23"/>
  <c r="N50" i="1" s="1"/>
  <c r="N53" i="1" s="1"/>
  <c r="F159" i="23"/>
  <c r="K49" i="1"/>
  <c r="K52" i="1" s="1"/>
  <c r="H49" i="1"/>
  <c r="H52"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<sst xmlns="http://schemas.openxmlformats.org/spreadsheetml/2006/main" count="2950" uniqueCount="193">
  <si>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PATVIRTINTA</t>
  </si>
  <si>
    <t>Lietuvos Respublikos ūkio ministro</t>
  </si>
  <si>
    <t>2008 m. kovo 26 d.</t>
  </si>
  <si>
    <t>įsakymu Nr. 4-119</t>
  </si>
  <si>
    <t>(Lietuvos Respublikos ūkio ministro</t>
  </si>
  <si>
    <t>2017 m. balandžio 21 d.</t>
  </si>
  <si>
    <t>įsakymo Nr. 4-250 redakcija)</t>
  </si>
  <si>
    <t>(Smulkiojo ar vidutinio verslo subjekto statuso deklaracijos forma F1)</t>
  </si>
  <si>
    <t xml:space="preserve">   SMULKIOJO AR VIDUTINIO VERSLO SUBJEKTO STATUSO DEKLARACIJOS </t>
  </si>
  <si>
    <t>FORMA F1</t>
  </si>
  <si>
    <t xml:space="preserve"> </t>
  </si>
  <si>
    <t xml:space="preserve"> (deklaracijos data)</t>
  </si>
  <si>
    <t xml:space="preserve"> (sudarymo vieta)</t>
  </si>
  <si>
    <t>Pirminė</t>
  </si>
  <si>
    <t>Patikslinta</t>
  </si>
  <si>
    <t>1.</t>
  </si>
  <si>
    <t xml:space="preserve">Verslo subjekto pavadinimas </t>
  </si>
  <si>
    <t>2.</t>
  </si>
  <si>
    <t>Verslo subjekto buveinė</t>
  </si>
  <si>
    <t>3.</t>
  </si>
  <si>
    <t>Verslo subjekto įsteigimo data</t>
  </si>
  <si>
    <t>4.</t>
  </si>
  <si>
    <t>Verslo subjekto kodas / PVM mokėtojo kodas</t>
  </si>
  <si>
    <t>5.</t>
  </si>
  <si>
    <t>Verslo subjekto vadovo vardas, pavardė ir pareigos</t>
  </si>
  <si>
    <t>6.</t>
  </si>
  <si>
    <t>Verslo subjekto ryšių duomenys: elektroninis paštas ir telefonas</t>
  </si>
  <si>
    <t>7.</t>
  </si>
  <si>
    <t>Verslo subjekto tipas</t>
  </si>
  <si>
    <t>Savarankiška įmonė</t>
  </si>
  <si>
    <t>Partnerinė įmonė</t>
  </si>
  <si>
    <t>Susijusi įmonė</t>
  </si>
  <si>
    <t>8.</t>
  </si>
  <si>
    <t>Laikotarpis, kurio Smulkiojo ar vidutinio verslo subjekto statuso deklaracija (toliau –  Deklaracija) teikiama</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</si>
  <si>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</si>
  <si>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</si>
  <si>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</si>
  <si>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Deklaruojamas laikotarpis yra pilni finansiniai metai, išskyrus, jei verslo subjektas veikia trumpiau nei metus!</t>
  </si>
  <si>
    <t>Užužpraeitų metų duomenis pildo tik tie verslo subjektai, kurių praėjusių ir užpraeitų metų statusas (labai maža, maža, vidutinė ar didelė įmonė) keitėsi</t>
  </si>
  <si>
    <t>9.</t>
  </si>
  <si>
    <t>Duomenys, pagal kuriuos nustatomas verslo subjekto statusas</t>
  </si>
  <si>
    <t>Vidutinis metinis darbuotojų skaičius</t>
  </si>
  <si>
    <t>Metinės pajamos        (Eur)</t>
  </si>
  <si>
    <t>Balanse nurodyto turto vertė        (Eur)</t>
  </si>
  <si>
    <r>
      <t>D</t>
    </r>
    <r>
      <rPr>
        <b/>
        <vertAlign val="subscript"/>
        <sz val="12"/>
        <rFont val="Times New Roman"/>
        <family val="1"/>
        <charset val="186"/>
      </rPr>
      <t>A1</t>
    </r>
  </si>
  <si>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</si>
  <si>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A2</t>
    </r>
  </si>
  <si>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</si>
  <si>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∑kn D</t>
    </r>
    <r>
      <rPr>
        <b/>
        <vertAlign val="subscript"/>
        <sz val="12"/>
        <rFont val="Times New Roman"/>
        <family val="1"/>
        <charset val="186"/>
      </rPr>
      <t>Pn</t>
    </r>
    <r>
      <rPr>
        <b/>
        <sz val="12"/>
        <rFont val="Times New Roman"/>
        <family val="1"/>
        <charset val="186"/>
      </rPr>
      <t xml:space="preserve"> </t>
    </r>
  </si>
  <si>
    <r>
      <t>Partnerinių įmonių duomenys, persikelia iš Deklaracijos formos P1 eilutės „∑kn D</t>
    </r>
    <r>
      <rPr>
        <vertAlign val="subscript"/>
        <sz val="11"/>
        <rFont val="Times New Roman"/>
        <family val="1"/>
        <charset val="186"/>
      </rPr>
      <t>Pn"</t>
    </r>
  </si>
  <si>
    <r>
      <t>∑D</t>
    </r>
    <r>
      <rPr>
        <b/>
        <vertAlign val="subscript"/>
        <sz val="12"/>
        <rFont val="Times New Roman"/>
        <family val="1"/>
        <charset val="186"/>
      </rPr>
      <t>Sn</t>
    </r>
    <r>
      <rPr>
        <b/>
        <sz val="12"/>
        <rFont val="Times New Roman"/>
        <family val="1"/>
        <charset val="186"/>
      </rPr>
      <t xml:space="preserve"> </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</si>
  <si>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</si>
  <si>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</si>
  <si>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t>x</t>
  </si>
  <si>
    <t>10.</t>
  </si>
  <si>
    <t>Verslo subjekto statusas</t>
  </si>
  <si>
    <t>Laikotarpis (metai)</t>
  </si>
  <si>
    <t>Labai maža įmonė</t>
  </si>
  <si>
    <t>Maža įmonė</t>
  </si>
  <si>
    <t>Vidutinė įmonė</t>
  </si>
  <si>
    <t>Didelė įmonė</t>
  </si>
  <si>
    <t>11.</t>
  </si>
  <si>
    <t>Verslo subjekto vadovo vardas ir pavardė</t>
  </si>
  <si>
    <t>Patvirtinu, kad Deklaracijoje ir jos prieduose pateikti duomenys yra tikslūs ir teisingi.</t>
  </si>
  <si>
    <r>
      <t xml:space="preserve">Parašas </t>
    </r>
    <r>
      <rPr>
        <b/>
        <sz val="12"/>
        <rFont val="Arial Unicode MS"/>
        <family val="2"/>
        <charset val="186"/>
      </rPr>
      <t>     </t>
    </r>
    <r>
      <rPr>
        <b/>
        <sz val="12"/>
        <rFont val="Times New Roman"/>
        <family val="1"/>
        <charset val="186"/>
      </rPr>
      <t xml:space="preserve"> </t>
    </r>
  </si>
  <si>
    <t>12.</t>
  </si>
  <si>
    <t>Pridedamos formos</t>
  </si>
  <si>
    <t>Formos pavadinimas</t>
  </si>
  <si>
    <t>Forma P1</t>
  </si>
  <si>
    <t xml:space="preserve">Formos P1 priedas </t>
  </si>
  <si>
    <t>Forma S1</t>
  </si>
  <si>
    <t xml:space="preserve">Formos S1 priedas </t>
  </si>
  <si>
    <t xml:space="preserve">Smulkiojo ar vidutinio </t>
  </si>
  <si>
    <t xml:space="preserve">verslo subjekto statuso </t>
  </si>
  <si>
    <t>deklaracijos formos F1</t>
  </si>
  <si>
    <t>1 priedas</t>
  </si>
  <si>
    <t>PARTNERINĖS ĮMONĖS</t>
  </si>
  <si>
    <t xml:space="preserve">   I SKYRIUS</t>
  </si>
  <si>
    <t xml:space="preserve">PARTNERINIŲ ĮMONIŲ DUOMENYS P1 </t>
  </si>
  <si>
    <t xml:space="preserve"> (forma P1)</t>
  </si>
  <si>
    <t>(deklaracijos data)</t>
  </si>
  <si>
    <t>(sudarymo vieta)</t>
  </si>
  <si>
    <t>Eil. Nr.</t>
  </si>
  <si>
    <t xml:space="preserve">Partnerinės įmonės </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</si>
  <si>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</si>
  <si>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t>(pavadinimas, įmonės kodas)</t>
  </si>
  <si>
    <t>Metinės pajamos  (Eur)</t>
  </si>
  <si>
    <t>Balanse nurodyto turto vertė  (Eur)</t>
  </si>
  <si>
    <t>1.  </t>
  </si>
  <si>
    <t>13.</t>
  </si>
  <si>
    <t>14.</t>
  </si>
  <si>
    <t>15.</t>
  </si>
  <si>
    <t>16.</t>
  </si>
  <si>
    <t>17.</t>
  </si>
  <si>
    <t>18. </t>
  </si>
  <si>
    <t>19.</t>
  </si>
  <si>
    <t>20.</t>
  </si>
  <si>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</si>
  <si>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 xml:space="preserve">            II SKYRIUS</t>
  </si>
  <si>
    <t>PARTNERINĖS ĮMONĖS APRAŠYMAS</t>
  </si>
  <si>
    <t>(formos P1 priedas)</t>
  </si>
  <si>
    <t>Įmonės pavadinimas</t>
  </si>
  <si>
    <t>Įmonės buveinė</t>
  </si>
  <si>
    <t>Įmonės įsteigimo data</t>
  </si>
  <si>
    <t xml:space="preserve">Įmonės kodas </t>
  </si>
  <si>
    <t>Įmonės vadovo vardas, pavardė ir pareigos</t>
  </si>
  <si>
    <t>Įmonės ryšių duomenys: elektroninis paštas ir telefonas</t>
  </si>
  <si>
    <r>
      <t>Partnerinės įmonės duomenys D</t>
    </r>
    <r>
      <rPr>
        <b/>
        <vertAlign val="subscript"/>
        <sz val="12"/>
        <rFont val="Times New Roman"/>
        <family val="1"/>
        <charset val="186"/>
      </rPr>
      <t>Pn</t>
    </r>
  </si>
  <si>
    <t>Balanse nurodyto turto vertė   (Eur)</t>
  </si>
  <si>
    <r>
      <t>P</t>
    </r>
    <r>
      <rPr>
        <vertAlign val="subscript"/>
        <sz val="12"/>
        <rFont val="Times New Roman"/>
        <family val="1"/>
        <charset val="186"/>
      </rPr>
      <t>n</t>
    </r>
  </si>
  <si>
    <t>Partnerinės įmonės duomenys arba partnerinės įmonės metinių konsoliduotųjų finansinių ataskaitų duomenys</t>
  </si>
  <si>
    <r>
      <t>PS</t>
    </r>
    <r>
      <rPr>
        <vertAlign val="subscript"/>
        <sz val="12"/>
        <rFont val="Times New Roman"/>
        <family val="1"/>
        <charset val="186"/>
      </rPr>
      <t>1</t>
    </r>
  </si>
  <si>
    <t>Su partnerine įmone susijusių įmonių, kurių duomenys nebuvo įtraukti į partnerinės įmonės  metines konsoliduotąsias finansines ataskaitas, duomenys</t>
  </si>
  <si>
    <r>
      <t>PS</t>
    </r>
    <r>
      <rPr>
        <vertAlign val="subscript"/>
        <sz val="12"/>
        <rFont val="Times New Roman"/>
        <family val="1"/>
        <charset val="186"/>
      </rPr>
      <t>2</t>
    </r>
  </si>
  <si>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</si>
  <si>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</si>
  <si>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</si>
  <si>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r>
      <t>D</t>
    </r>
    <r>
      <rPr>
        <vertAlign val="subscript"/>
        <sz val="12"/>
        <rFont val="Times New Roman"/>
        <family val="1"/>
        <charset val="186"/>
      </rPr>
      <t>Pn</t>
    </r>
  </si>
  <si>
    <t>Su partnerinėmis įmonėmis susijusių įmonių, kurių duomenys įtraukti į metines konsoliduotąsias finansines ataskaitas, identifikavimas</t>
  </si>
  <si>
    <t>Susijusios įmonės pavadinimas</t>
  </si>
  <si>
    <t>Susijusios įmonės buveinė</t>
  </si>
  <si>
    <t>Susijusios įmonės kodas</t>
  </si>
  <si>
    <t>Susijusios įmonės vadovo vardas, pavardė ir pareigos</t>
  </si>
  <si>
    <t>Su partnerinėmis įmonėmis susijusių įmonių, kurių duomenys neįtraukti į partnerinės įmonės metines finansines ataskaitas, identifikavimas</t>
  </si>
  <si>
    <t xml:space="preserve">Informacija apie įmonę kaip investuotoją </t>
  </si>
  <si>
    <t>10.1.</t>
  </si>
  <si>
    <t xml:space="preserve">Praėjusių metų informacija apie įmonę kaip investuotoją </t>
  </si>
  <si>
    <t>Investuotojas</t>
  </si>
  <si>
    <t xml:space="preserve">Informacija apie investuotoją </t>
  </si>
  <si>
    <t>Neformalusis investuotojas</t>
  </si>
  <si>
    <t>Mokslo ir studijų institucija</t>
  </si>
  <si>
    <t>Profesionalusis investuotojas</t>
  </si>
  <si>
    <t>Savivaldybė</t>
  </si>
  <si>
    <t>Nepriklauso nurodytiems investuotojams</t>
  </si>
  <si>
    <t>10.2.</t>
  </si>
  <si>
    <t xml:space="preserve">Užpraeitų metų informacija apie įmonę kaip investuotoją </t>
  </si>
  <si>
    <t>Neformalus investuotojas</t>
  </si>
  <si>
    <t>Profesionalusisis investuotojas</t>
  </si>
  <si>
    <t>10.3.</t>
  </si>
  <si>
    <t xml:space="preserve">Užužpraeitų metų informacija apie įmonę kaip investuotoją </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</si>
  <si>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</si>
  <si>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</si>
  <si>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</si>
  <si>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r>
      <t>k</t>
    </r>
    <r>
      <rPr>
        <b/>
        <vertAlign val="subscript"/>
        <sz val="12"/>
        <rFont val="Times New Roman"/>
        <family val="1"/>
        <charset val="186"/>
      </rPr>
      <t>n2</t>
    </r>
  </si>
  <si>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</si>
  <si>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r>
      <t>k</t>
    </r>
    <r>
      <rPr>
        <b/>
        <vertAlign val="subscript"/>
        <sz val="12"/>
        <rFont val="Times New Roman"/>
        <family val="1"/>
        <charset val="186"/>
      </rPr>
      <t>n3</t>
    </r>
  </si>
  <si>
    <t>Dalis, kurią verslo subjekto dalyvių balsų turi jo partnerinė įmonė, arba dalis, kurią susijusios įmonės dalyvių balsų turi jos partnerinė įmonė, kai pildomi su verslo subjektu susijusios įmonės partnerinės įmonės duomenys</t>
  </si>
  <si>
    <r>
      <t>k</t>
    </r>
    <r>
      <rPr>
        <b/>
        <vertAlign val="subscript"/>
        <sz val="12"/>
        <rFont val="Times New Roman"/>
        <family val="1"/>
        <charset val="186"/>
      </rPr>
      <t>n4</t>
    </r>
  </si>
  <si>
    <t>Dalis, kurią savo partnerinės įmonės dalyvių balsų turi verslo subjektas, arba dalis, kurią partnerinės įmonės dalyvių balsų turi susijusi įmonė, kai pildomi su verslo subjektu susijusios įmonės partnerinės įmonės duomenys</t>
  </si>
  <si>
    <r>
      <t>k</t>
    </r>
    <r>
      <rPr>
        <b/>
        <vertAlign val="subscript"/>
        <sz val="12"/>
        <rFont val="Times New Roman"/>
        <family val="1"/>
        <charset val="186"/>
      </rPr>
      <t>n</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</si>
  <si>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</si>
  <si>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t>12.1.</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</si>
  <si>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</si>
  <si>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t>Metinės pajamos      (Eur)</t>
  </si>
  <si>
    <t>12.2.</t>
  </si>
  <si>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</si>
  <si>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t>12.3.</t>
  </si>
  <si>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</si>
  <si>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</si>
  <si>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</si>
  <si>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</si>
  <si>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 xml:space="preserve">                    SUSIJUSIOS ĮMONĖS</t>
  </si>
  <si>
    <t xml:space="preserve">                    I SKYRIUS</t>
  </si>
  <si>
    <t xml:space="preserve">                 SUSIJUSIŲ ĮMONIŲ DUOMENYS S1</t>
  </si>
  <si>
    <t xml:space="preserve">                                     (forma S1)</t>
  </si>
  <si>
    <t>Verslo subjekto metinių finansinių ataskaitų sudarymo būdas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</si>
  <si>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</si>
  <si>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</si>
  <si>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r>
      <t>Metinių konsoliduotųjų finansinių ataskaitų  duomenys D</t>
    </r>
    <r>
      <rPr>
        <b/>
        <vertAlign val="subscript"/>
        <sz val="12"/>
        <rFont val="Times New Roman"/>
        <family val="1"/>
        <charset val="186"/>
      </rPr>
      <t>A</t>
    </r>
  </si>
  <si>
    <t>2.1.</t>
  </si>
  <si>
    <t>Praėjusių metų metinių konsoliduotųjų finansinių ataskaitų duomenys</t>
  </si>
  <si>
    <t>Vidutinis metinis sąrašinis darbuotojų skaičius</t>
  </si>
  <si>
    <t>2.2.</t>
  </si>
  <si>
    <t>Užpraeitų metų metinių konsoliduotųjų finansinių ataskaitų duomenys</t>
  </si>
  <si>
    <t>2.3.</t>
  </si>
  <si>
    <t>Užužpraeitų metų metinių konsoliduotųjų finansinių ataskaitų duomenys</t>
  </si>
  <si>
    <t>Susijusių įmonių, kurių duomenys įtraukti į metines konsoliduotąsias finansines ataskaitas, identifikavimas</t>
  </si>
  <si>
    <t>Susijusių įmonių, kurių duomenys neįtraukti į metines konsoliduotąsias finansines ataskaitas, duomenys</t>
  </si>
  <si>
    <t>Susijusios įmonės (pavadinimas, įmonės kodas)</t>
  </si>
  <si>
    <r>
      <t>D</t>
    </r>
    <r>
      <rPr>
        <vertAlign val="subscript"/>
        <sz val="12"/>
        <rFont val="Times New Roman"/>
        <family val="1"/>
        <charset val="186"/>
      </rPr>
      <t>Sn</t>
    </r>
  </si>
  <si>
    <r>
      <t>∑D</t>
    </r>
    <r>
      <rPr>
        <vertAlign val="subscript"/>
        <sz val="11"/>
        <rFont val="Times New Roman"/>
        <family val="1"/>
        <charset val="186"/>
      </rPr>
      <t>Sn</t>
    </r>
  </si>
  <si>
    <t xml:space="preserve">             II SKYRIUS</t>
  </si>
  <si>
    <t>SUSIJUSIOS ĮMONĖS APRAŠYMAS</t>
  </si>
  <si>
    <t>(formos S1 priedas)</t>
  </si>
  <si>
    <t xml:space="preserve">Įmonės pavadinimas </t>
  </si>
  <si>
    <t>Įmonės kodas</t>
  </si>
  <si>
    <r>
      <t>Susijusios įmonės duomenys D</t>
    </r>
    <r>
      <rPr>
        <b/>
        <vertAlign val="subscript"/>
        <sz val="12"/>
        <rFont val="Times New Roman"/>
        <family val="1"/>
        <charset val="186"/>
      </rPr>
      <t>Sn</t>
    </r>
  </si>
  <si>
    <t>7.1.</t>
  </si>
  <si>
    <r>
      <t>Praėjusių metų susijusios įmonės duomenys D</t>
    </r>
    <r>
      <rPr>
        <b/>
        <vertAlign val="subscript"/>
        <sz val="12"/>
        <rFont val="Times New Roman"/>
        <family val="1"/>
        <charset val="186"/>
      </rPr>
      <t>Sn</t>
    </r>
  </si>
  <si>
    <t>7.2.</t>
  </si>
  <si>
    <r>
      <t>Užpraeitų metų susijusios įmonės duomenys D</t>
    </r>
    <r>
      <rPr>
        <b/>
        <vertAlign val="subscript"/>
        <sz val="12"/>
        <rFont val="Times New Roman"/>
        <family val="1"/>
        <charset val="186"/>
      </rPr>
      <t>Sn</t>
    </r>
  </si>
  <si>
    <t>7.3.</t>
  </si>
  <si>
    <r>
      <t>Užužpraeitų metų susijusios įmonės duomenys D</t>
    </r>
    <r>
      <rPr>
        <b/>
        <vertAlign val="subscript"/>
        <sz val="12"/>
        <rFont val="Times New Roman"/>
        <family val="1"/>
        <charset val="186"/>
      </rPr>
      <t>Sn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</si>
</sst>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t_-;\-* #,##0.00\ _L_t_-;_-* &quot;-&quot;??\ _L_t_-;_-@_-"/>
    <numFmt numFmtId="165" formatCode="0.000"/>
    <numFmt numFmtId="166" formatCode="yyyy\-mm\-dd;@"/>
    <numFmt numFmtId="167" formatCode="0_ ;[Red]\-0\ "/>
  </numFmts>
  <fonts count="22">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465">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1" fillId="0" borderId="0" xfId="0" applyFont="1" applyAlignment="1">
      <alignment horizontal="justify"/>
    </xf>
    <xf numFmtId="0" fontId="7" fillId="0" borderId="0" xfId="0" applyFont="1"/>
    <xf numFmtId="0" fontId="1" fillId="0" borderId="0" xfId="0" applyFont="1" applyAlignment="1">
      <alignment horizontal="center" vertical="top"/>
    </xf>
    <xf numFmtId="0" fontId="11" fillId="0" borderId="0" xfId="0" applyFont="1"/>
    <xf numFmtId="0" fontId="1" fillId="0" borderId="0" xfId="0" applyFont="1"/>
    <xf numFmtId="0" fontId="14" fillId="0" borderId="0" xfId="0" applyFont="1" applyProtection="1">
      <protection hidden="1"/>
    </xf>
    <xf numFmtId="14" fontId="0" fillId="0" borderId="0" xfId="0" applyNumberFormat="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5" fillId="0" borderId="0" xfId="0" applyFont="1"/>
    <xf numFmtId="0" fontId="16" fillId="0" borderId="0" xfId="0" applyFont="1" applyProtection="1">
      <protection hidden="1"/>
    </xf>
    <xf numFmtId="0" fontId="15" fillId="0" borderId="0" xfId="0" applyFont="1" applyProtection="1">
      <protection hidden="1"/>
    </xf>
    <xf numFmtId="0" fontId="14" fillId="0" borderId="0" xfId="0" applyFont="1"/>
    <xf numFmtId="0" fontId="18" fillId="0" borderId="0" xfId="0" applyFont="1" applyAlignment="1" applyProtection="1">
      <alignment vertical="top" wrapText="1"/>
      <protection hidden="1"/>
    </xf>
    <xf numFmtId="0" fontId="18" fillId="0" borderId="0" xfId="0" applyFont="1" applyProtection="1">
      <protection hidden="1"/>
    </xf>
    <xf numFmtId="0" fontId="9" fillId="0" borderId="0" xfId="0" applyFont="1" applyAlignment="1">
      <alignment horizontal="center"/>
    </xf>
    <xf numFmtId="0" fontId="1" fillId="0" borderId="6" xfId="0" applyFont="1" applyBorder="1" applyAlignment="1" applyProtection="1">
      <alignment horizontal="center"/>
      <protection hidden="1"/>
    </xf>
    <xf numFmtId="0" fontId="19" fillId="0" borderId="0" xfId="0" applyFont="1" applyAlignment="1">
      <alignment vertical="top" wrapText="1"/>
    </xf>
    <xf numFmtId="0" fontId="3"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 fillId="2" borderId="7" xfId="0" applyFont="1" applyFill="1" applyBorder="1" applyAlignment="1" applyProtection="1">
      <alignment horizontal="center" vertical="center" wrapText="1"/>
      <protection locked="0"/>
    </xf>
    <xf numFmtId="165" fontId="1" fillId="0" borderId="14" xfId="0" applyNumberFormat="1" applyFont="1" applyBorder="1" applyAlignment="1" applyProtection="1">
      <alignment horizontal="center" vertical="center"/>
      <protection hidden="1"/>
    </xf>
    <xf numFmtId="165" fontId="1" fillId="0" borderId="15" xfId="0" applyNumberFormat="1" applyFont="1" applyBorder="1" applyAlignment="1" applyProtection="1">
      <alignment horizontal="center" vertical="center"/>
      <protection hidden="1"/>
    </xf>
    <xf numFmtId="165"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 fillId="4" borderId="7" xfId="0" applyFont="1" applyFill="1" applyBorder="1" applyAlignment="1">
      <alignment horizontal="center" vertical="top" wrapText="1"/>
    </xf>
    <xf numFmtId="0" fontId="1" fillId="4" borderId="7"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center" wrapText="1"/>
    </xf>
    <xf numFmtId="165" fontId="1" fillId="3" borderId="7" xfId="0" applyNumberFormat="1" applyFont="1" applyFill="1" applyBorder="1" applyAlignment="1" applyProtection="1">
      <alignment horizontal="center" vertical="top" wrapText="1"/>
      <protection locked="0"/>
    </xf>
    <xf numFmtId="165"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lignment horizontal="center" vertical="center" wrapText="1"/>
    </xf>
    <xf numFmtId="0" fontId="1" fillId="4" borderId="15" xfId="0" applyFont="1" applyFill="1" applyBorder="1" applyAlignment="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xf numFmtId="0" fontId="1" fillId="0" borderId="7" xfId="0" applyFont="1" applyBorder="1" applyAlignment="1">
      <alignment vertical="center"/>
    </xf>
    <xf numFmtId="0" fontId="1" fillId="0" borderId="7" xfId="0" applyFont="1" applyBorder="1" applyAlignment="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2" fillId="0" borderId="0" xfId="0" applyFont="1" applyAlignment="1">
      <alignment horizontal="center" vertical="top"/>
    </xf>
    <xf numFmtId="0" fontId="7"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lignment horizontal="center" vertical="center" wrapText="1"/>
    </xf>
    <xf numFmtId="4" fontId="1" fillId="4" borderId="9" xfId="0" applyNumberFormat="1" applyFont="1" applyFill="1" applyBorder="1" applyAlignment="1">
      <alignment horizontal="center" vertical="center" wrapText="1"/>
    </xf>
    <xf numFmtId="4" fontId="1" fillId="4" borderId="11" xfId="0" applyNumberFormat="1" applyFont="1" applyFill="1" applyBorder="1" applyAlignment="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6" fontId="1" fillId="2" borderId="17" xfId="0" applyNumberFormat="1" applyFont="1" applyFill="1" applyBorder="1" applyAlignment="1" applyProtection="1">
      <alignment horizontal="left" vertical="top" wrapText="1"/>
      <protection locked="0"/>
    </xf>
    <xf numFmtId="166" fontId="1" fillId="2" borderId="0" xfId="0" applyNumberFormat="1" applyFont="1" applyFill="1" applyAlignment="1" applyProtection="1">
      <alignment horizontal="left" vertical="top" wrapText="1"/>
      <protection locked="0"/>
    </xf>
    <xf numFmtId="166"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3" fillId="0" borderId="0" xfId="0" applyFont="1" applyAlignment="1">
      <alignment horizontal="left" vertical="top" wrapText="1" indent="1"/>
    </xf>
    <xf numFmtId="0" fontId="0" fillId="2" borderId="0" xfId="0" applyFill="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 fillId="0" borderId="18" xfId="0" applyFont="1" applyBorder="1" applyAlignment="1">
      <alignment horizontal="justify" wrapText="1"/>
    </xf>
    <xf numFmtId="0" fontId="1" fillId="0" borderId="1" xfId="0" applyFont="1" applyBorder="1" applyAlignment="1">
      <alignment horizontal="justify" wrapText="1"/>
    </xf>
    <xf numFmtId="0" fontId="15"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lignment horizontal="center" vertical="top" wrapText="1"/>
    </xf>
    <xf numFmtId="1" fontId="0" fillId="4" borderId="9" xfId="0" applyNumberFormat="1" applyFill="1" applyBorder="1" applyAlignment="1">
      <alignment horizontal="center" vertical="top" wrapText="1"/>
    </xf>
    <xf numFmtId="1" fontId="0" fillId="4" borderId="11" xfId="0" applyNumberFormat="1" applyFill="1" applyBorder="1" applyAlignment="1">
      <alignment horizontal="center" vertical="top" wrapText="1"/>
    </xf>
    <xf numFmtId="0" fontId="0" fillId="0" borderId="11" xfId="0" applyBorder="1" applyAlignment="1">
      <alignment horizontal="left" vertical="top" wrapText="1" indent="1"/>
    </xf>
    <xf numFmtId="1" fontId="1" fillId="4" borderId="0" xfId="0" applyNumberFormat="1" applyFont="1" applyFill="1" applyAlignment="1">
      <alignment horizontal="center" vertical="top" wrapText="1"/>
    </xf>
    <xf numFmtId="1" fontId="0" fillId="4" borderId="0" xfId="0" applyNumberFormat="1" applyFill="1" applyAlignment="1">
      <alignment horizontal="center" vertical="top" wrapText="1"/>
    </xf>
    <xf numFmtId="1" fontId="1" fillId="4" borderId="9" xfId="0" applyNumberFormat="1" applyFont="1" applyFill="1" applyBorder="1" applyAlignment="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9" fillId="0" borderId="0" xfId="0" applyFont="1" applyAlignment="1">
      <alignment horizontal="center" vertical="top" wrapText="1"/>
    </xf>
    <xf numFmtId="0" fontId="9" fillId="0" borderId="16"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13"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1" fillId="4" borderId="10"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 fillId="2" borderId="10"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7" fillId="0" borderId="0" xfId="0" applyFont="1" applyAlignment="1" applyProtection="1">
      <alignment wrapText="1"/>
      <protection hidden="1"/>
    </xf>
    <xf numFmtId="0" fontId="2" fillId="0" borderId="0" xfId="0" applyFont="1" applyAlignment="1">
      <alignment horizontal="center"/>
    </xf>
    <xf numFmtId="166" fontId="1" fillId="2" borderId="4" xfId="0" applyNumberFormat="1" applyFont="1" applyFill="1" applyBorder="1" applyAlignment="1" applyProtection="1">
      <alignment horizontal="center"/>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0" fontId="0" fillId="0" borderId="9" xfId="0" applyBorder="1" applyAlignment="1">
      <alignment horizontal="left" indent="1"/>
    </xf>
    <xf numFmtId="0" fontId="0" fillId="0" borderId="11" xfId="0" applyBorder="1" applyAlignment="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lignment horizontal="left" vertical="top" wrapText="1" indent="1"/>
    </xf>
    <xf numFmtId="0" fontId="1" fillId="4" borderId="17"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lignment horizontal="center" vertical="top" wrapText="1"/>
    </xf>
    <xf numFmtId="0" fontId="7" fillId="0" borderId="18" xfId="0" applyFont="1" applyBorder="1" applyAlignment="1">
      <alignment horizontal="center" vertical="top" wrapText="1"/>
    </xf>
    <xf numFmtId="0" fontId="7" fillId="0" borderId="1" xfId="0" applyFont="1" applyBorder="1" applyAlignment="1">
      <alignment horizontal="center" vertical="top" wrapText="1"/>
    </xf>
    <xf numFmtId="0" fontId="7" fillId="0" borderId="16" xfId="0" applyFont="1" applyBorder="1" applyAlignment="1" applyProtection="1">
      <alignment horizontal="left" vertical="top" wrapText="1"/>
      <protection hidden="1"/>
    </xf>
    <xf numFmtId="0" fontId="7" fillId="0" borderId="8" xfId="0" applyFont="1" applyBorder="1" applyAlignment="1" applyProtection="1">
      <alignment horizontal="left" vertical="top" wrapText="1"/>
      <protection hidden="1"/>
    </xf>
    <xf numFmtId="0" fontId="7" fillId="0" borderId="2" xfId="0" applyFont="1" applyBorder="1" applyAlignment="1" applyProtection="1">
      <alignment horizontal="left" vertical="top" wrapText="1"/>
      <protection hidden="1"/>
    </xf>
    <xf numFmtId="0" fontId="7" fillId="0" borderId="17" xfId="0" applyFont="1" applyBorder="1" applyAlignment="1" applyProtection="1">
      <alignment horizontal="left" vertical="top" wrapText="1"/>
      <protection hidden="1"/>
    </xf>
    <xf numFmtId="0" fontId="7" fillId="0" borderId="0" xfId="0" applyFont="1" applyAlignment="1" applyProtection="1">
      <alignment horizontal="left" vertical="top" wrapText="1"/>
      <protection hidden="1"/>
    </xf>
    <xf numFmtId="0" fontId="7" fillId="0" borderId="3" xfId="0" applyFont="1" applyBorder="1" applyAlignment="1" applyProtection="1">
      <alignment horizontal="left" vertical="top" wrapText="1"/>
      <protection hidden="1"/>
    </xf>
    <xf numFmtId="0" fontId="7" fillId="0" borderId="13" xfId="0" applyFont="1" applyBorder="1" applyAlignment="1" applyProtection="1">
      <alignment horizontal="left" vertical="top" wrapText="1"/>
      <protection hidden="1"/>
    </xf>
    <xf numFmtId="0" fontId="7" fillId="0" borderId="4" xfId="0" applyFont="1" applyBorder="1" applyAlignment="1" applyProtection="1">
      <alignment horizontal="left" vertical="top" wrapText="1"/>
      <protection hidden="1"/>
    </xf>
    <xf numFmtId="0" fontId="7" fillId="0" borderId="14" xfId="0" applyFont="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6" fontId="7" fillId="0" borderId="0" xfId="0" applyNumberFormat="1" applyFont="1" applyAlignment="1">
      <alignment horizontal="center"/>
    </xf>
    <xf numFmtId="164" fontId="1" fillId="0" borderId="0" xfId="0" applyNumberFormat="1" applyFont="1" applyAlignment="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164" fontId="1" fillId="0" borderId="4" xfId="0" applyNumberFormat="1" applyFont="1" applyBorder="1" applyAlignment="1">
      <alignment horizontal="center"/>
    </xf>
    <xf numFmtId="0" fontId="3" fillId="0" borderId="0" xfId="0" applyFont="1" applyAlignment="1">
      <alignment horizontal="center"/>
    </xf>
    <xf numFmtId="166" fontId="1" fillId="0" borderId="4" xfId="0" applyNumberFormat="1" applyFont="1" applyBorder="1" applyAlignment="1">
      <alignment horizontal="center"/>
    </xf>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0" fillId="0" borderId="12" xfId="0" applyFont="1" applyBorder="1" applyAlignment="1">
      <alignment horizontal="left" vertical="top" indent="1"/>
    </xf>
    <xf numFmtId="0" fontId="20"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49" fontId="1" fillId="0" borderId="4" xfId="0" applyNumberFormat="1" applyFont="1" applyBorder="1" applyAlignment="1" applyProtection="1">
      <alignment horizontal="center"/>
      <protection hidden="1"/>
    </xf>
    <xf numFmtId="0" fontId="2" fillId="0" borderId="0" xfId="0" applyFont="1" applyAlignment="1">
      <alignment horizontal="left" vertical="top"/>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left" wrapTex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xf numFmtId="0" fontId="0" fillId="0" borderId="0" xfId="0" applyAlignment="1"/>
    <xf numFmtId="166" fontId="0" fillId="2" borderId="4" xfId="0" applyNumberFormat="1" applyFill="1" applyBorder="1" applyAlignment="1" applyProtection="1">
      <protection locked="0"/>
    </xf>
    <xf numFmtId="49" fontId="0" fillId="2" borderId="4" xfId="0" applyNumberFormat="1" applyFill="1" applyBorder="1" applyAlignment="1" applyProtection="1">
      <protection locked="0"/>
    </xf>
    <xf numFmtId="0" fontId="2" fillId="0" borderId="0" xfId="0" applyFont="1" applyAlignment="1"/>
    <xf numFmtId="166" fontId="0" fillId="0" borderId="4" xfId="0" applyNumberFormat="1" applyBorder="1" applyAlignment="1"/>
    <xf numFmtId="0" fontId="0" fillId="0" borderId="4" xfId="0" applyBorder="1" applyAlignment="1"/>
    <xf numFmtId="0" fontId="1" fillId="0" borderId="0" xfId="0" applyFont="1" applyAlignment="1"/>
    <xf numFmtId="0" fontId="1" fillId="0" borderId="18" xfId="0" applyFont="1" applyBorder="1" applyAlignment="1"/>
    <xf numFmtId="0" fontId="1" fillId="0" borderId="1" xfId="0" applyFont="1" applyBorder="1" applyAlignment="1"/>
    <xf numFmtId="0" fontId="1" fillId="0" borderId="15" xfId="0" applyFont="1" applyBorder="1" applyAlignment="1"/>
    <xf numFmtId="0" fontId="1" fillId="0" borderId="7" xfId="0" applyFont="1" applyBorder="1" applyAlignment="1"/>
    <xf numFmtId="0" fontId="1" fillId="0" borderId="0" xfId="0" applyFont="1" applyAlignment="1">
      <alignment horizontal="left" vertical="top"/>
    </xf>
    <xf numFmtId="166" fontId="1" fillId="0" borderId="4" xfId="0" applyNumberFormat="1"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4" borderId="6" xfId="0" applyFont="1" applyFill="1" applyBorder="1" applyAlignment="1" applyProtection="1">
      <alignment horizontal="center"/>
      <protection hidden="1"/>
    </xf>
    <xf numFmtId="0" fontId="3" fillId="0" borderId="8" xfId="0" applyFont="1" applyBorder="1" applyAlignment="1">
      <alignment horizontal="left" vertical="top" wrapText="1" inden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3" fillId="0" borderId="17" xfId="0" applyFont="1" applyBorder="1" applyAlignment="1">
      <alignment horizontal="left" vertical="top" wrapText="1" indent="1"/>
    </xf>
    <xf numFmtId="0" fontId="3" fillId="0" borderId="0" xfId="0" applyFont="1" applyAlignment="1">
      <alignment horizontal="left" vertical="top" wrapText="1" indent="1"/>
    </xf>
    <xf numFmtId="0" fontId="1" fillId="0" borderId="0" xfId="0" applyFont="1" applyAlignment="1">
      <alignment horizontal="justify" vertical="top" wrapText="1"/>
    </xf>
    <xf numFmtId="0" fontId="2" fillId="0" borderId="3" xfId="0" applyFont="1" applyBorder="1" applyAlignment="1">
      <alignment vertical="top" wrapText="1"/>
    </xf>
    <xf numFmtId="0" fontId="1" fillId="0" borderId="8" xfId="0" applyFont="1" applyBorder="1" applyAlignment="1">
      <alignment horizontal="justify" vertical="top" wrapText="1"/>
    </xf>
    <xf numFmtId="0" fontId="2" fillId="0" borderId="2" xfId="0" applyFont="1" applyBorder="1" applyAlignment="1">
      <alignment vertical="top" wrapText="1"/>
    </xf>
    <xf numFmtId="0" fontId="1" fillId="0" borderId="4" xfId="0" applyFont="1" applyBorder="1" applyAlignment="1">
      <alignment horizontal="justify" vertical="top" wrapText="1"/>
    </xf>
    <xf numFmtId="0" fontId="2" fillId="0" borderId="14" xfId="0" applyFont="1" applyBorder="1" applyAlignment="1">
      <alignment vertical="top" wrapText="1"/>
    </xf>
    <xf numFmtId="0" fontId="3" fillId="0" borderId="9" xfId="0" applyFont="1" applyBorder="1" applyAlignment="1">
      <alignment horizontal="left" vertical="top" wrapText="1" indent="1"/>
    </xf>
    <xf numFmtId="0" fontId="3" fillId="0" borderId="11" xfId="0" applyFont="1" applyBorder="1" applyAlignment="1">
      <alignment horizontal="left" vertical="top" wrapText="1" indent="1"/>
    </xf>
    <xf numFmtId="0" fontId="1" fillId="0" borderId="0" xfId="0" applyFont="1" applyAlignment="1">
      <alignment horizontal="left"/>
    </xf>
    <xf numFmtId="0" fontId="1" fillId="0" borderId="14" xfId="0" applyFont="1" applyBorder="1" applyAlignment="1">
      <alignment horizontal="center" vertical="top"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14" xfId="0" applyFont="1" applyBorder="1" applyAlignment="1">
      <alignment horizontal="left" vertical="center" wrapText="1" indent="1"/>
    </xf>
    <xf numFmtId="0" fontId="7" fillId="0" borderId="16" xfId="0" applyFont="1" applyBorder="1" applyAlignment="1" applyProtection="1">
      <alignment horizontal="left" vertical="top" wrapText="1" indent="1"/>
      <protection hidden="1"/>
    </xf>
    <xf numFmtId="0" fontId="7" fillId="0" borderId="8" xfId="0" applyFont="1" applyBorder="1" applyAlignment="1" applyProtection="1">
      <alignment horizontal="left" vertical="top" wrapText="1" indent="1"/>
      <protection hidden="1"/>
    </xf>
    <xf numFmtId="0" fontId="7" fillId="0" borderId="2" xfId="0" applyFont="1" applyBorder="1" applyAlignment="1" applyProtection="1">
      <alignment horizontal="left" vertical="top" wrapText="1" indent="1"/>
      <protection hidden="1"/>
    </xf>
    <xf numFmtId="4" fontId="7" fillId="0" borderId="10" xfId="0" applyNumberFormat="1" applyFont="1" applyBorder="1" applyAlignment="1" applyProtection="1">
      <alignment horizontal="center" vertical="top" wrapText="1"/>
      <protection hidden="1"/>
    </xf>
    <xf numFmtId="4" fontId="7" fillId="0" borderId="11" xfId="0" applyNumberFormat="1" applyFont="1" applyBorder="1" applyAlignment="1" applyProtection="1">
      <alignment horizontal="center" vertical="top" wrapText="1"/>
      <protection hidden="1"/>
    </xf>
    <xf numFmtId="4" fontId="7" fillId="0" borderId="9" xfId="0" applyNumberFormat="1" applyFont="1" applyBorder="1" applyAlignment="1" applyProtection="1">
      <alignment horizontal="center" vertical="top" wrapText="1"/>
      <protection hidden="1"/>
    </xf>
    <xf numFmtId="0" fontId="7" fillId="0" borderId="17" xfId="0" applyFont="1" applyBorder="1" applyAlignment="1" applyProtection="1">
      <alignment horizontal="left" vertical="top" wrapText="1" indent="1"/>
      <protection hidden="1"/>
    </xf>
    <xf numFmtId="0" fontId="7" fillId="0" borderId="0" xfId="0" applyFont="1" applyAlignment="1" applyProtection="1">
      <alignment horizontal="left" vertical="top" wrapText="1" indent="1"/>
      <protection hidden="1"/>
    </xf>
    <xf numFmtId="0" fontId="7" fillId="0" borderId="3" xfId="0" applyFont="1" applyBorder="1" applyAlignment="1" applyProtection="1">
      <alignment horizontal="left" vertical="top" wrapText="1" indent="1"/>
      <protection hidden="1"/>
    </xf>
    <xf numFmtId="0" fontId="7" fillId="0" borderId="13" xfId="0" applyFont="1" applyBorder="1" applyAlignment="1" applyProtection="1">
      <alignment horizontal="left" vertical="top" wrapText="1" indent="1"/>
      <protection hidden="1"/>
    </xf>
    <xf numFmtId="0" fontId="7" fillId="0" borderId="4" xfId="0" applyFont="1" applyBorder="1" applyAlignment="1" applyProtection="1">
      <alignment horizontal="left" vertical="top" wrapText="1" indent="1"/>
      <protection hidden="1"/>
    </xf>
    <xf numFmtId="0" fontId="7" fillId="0" borderId="14" xfId="0" applyFont="1" applyBorder="1" applyAlignment="1" applyProtection="1">
      <alignment horizontal="left" vertical="top" wrapText="1" indent="1"/>
      <protection hidden="1"/>
    </xf>
    <xf numFmtId="0" fontId="2" fillId="0" borderId="0" xfId="0" applyFont="1" applyAlignment="1">
      <alignment horizontal="justify" wrapText="1"/>
    </xf>
    <xf numFmtId="0" fontId="1" fillId="0" borderId="0" xfId="0" applyFont="1" applyAlignment="1">
      <alignment wrapText="1"/>
    </xf>
    <xf numFmtId="0" fontId="1" fillId="0" borderId="6" xfId="0" applyFont="1" applyBorder="1" applyProtection="1">
      <protection hidden="1"/>
    </xf>
    <xf numFmtId="0" fontId="1" fillId="2" borderId="8"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2" fillId="0" borderId="10" xfId="0" applyFont="1" applyBorder="1" applyAlignment="1">
      <alignment horizontal="left" wrapText="1" indent="1"/>
    </xf>
    <xf numFmtId="166" fontId="1" fillId="2" borderId="17" xfId="0" applyNumberFormat="1" applyFont="1" applyFill="1" applyBorder="1" applyAlignment="1" applyProtection="1">
      <alignment horizontal="left" vertical="top"/>
      <protection locked="0"/>
    </xf>
    <xf numFmtId="166" fontId="1" fillId="2" borderId="0" xfId="0" applyNumberFormat="1" applyFont="1" applyFill="1" applyAlignment="1" applyProtection="1">
      <alignment horizontal="left" vertical="top"/>
      <protection locked="0"/>
    </xf>
    <xf numFmtId="166" fontId="1" fillId="2" borderId="3" xfId="0" applyNumberFormat="1" applyFont="1" applyFill="1" applyBorder="1" applyAlignment="1" applyProtection="1">
      <alignment horizontal="left" vertical="top"/>
      <protection locked="0"/>
    </xf>
    <xf numFmtId="167" fontId="1" fillId="2" borderId="17" xfId="0" applyNumberFormat="1" applyFont="1" applyFill="1" applyBorder="1" applyAlignment="1" applyProtection="1">
      <alignment horizontal="left" vertical="top"/>
      <protection locked="0"/>
    </xf>
    <xf numFmtId="167" fontId="1" fillId="2" borderId="8" xfId="0" applyNumberFormat="1" applyFont="1" applyFill="1" applyBorder="1" applyAlignment="1" applyProtection="1">
      <alignment horizontal="left" vertical="top"/>
      <protection locked="0"/>
    </xf>
    <xf numFmtId="167" fontId="1" fillId="2" borderId="2" xfId="0" applyNumberFormat="1" applyFont="1" applyFill="1" applyBorder="1" applyAlignment="1" applyProtection="1">
      <alignment horizontal="left" vertical="top"/>
      <protection locked="0"/>
    </xf>
    <xf numFmtId="0" fontId="1" fillId="0" borderId="9" xfId="0" applyFont="1" applyBorder="1" applyAlignment="1">
      <alignment horizontal="left" wrapText="1" indent="1"/>
    </xf>
    <xf numFmtId="0" fontId="1" fillId="0" borderId="11" xfId="0" applyFont="1" applyBorder="1" applyAlignment="1">
      <alignment horizontal="left" wrapText="1" indent="1"/>
    </xf>
  </cellXfs>
  <cellStyles count="1">
    <cellStyle name="Normal"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
  <sheetViews>
    <sheetView showGridLines="0" tabSelected="1" workbookViewId="0">
      <selection activeCell="A20" sqref="A20:O20"/>
    </sheetView>
  </sheetViews>
  <sheetFormatPr defaultRowHeight="13.15"/>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customWidth="1"/>
    <col min="10" max="10" width="3.5" customWidth="1"/>
    <col min="11" max="11" width="4.1640625" customWidth="1"/>
    <col min="12" max="12" width="5.83203125" customWidth="1"/>
    <col min="13" max="13" width="7.6640625" customWidth="1"/>
    <col min="14" max="14" width="5.83203125"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c r="I1" s="5" t="s">
        <v>0</v>
      </c>
      <c r="J1" s="5"/>
      <c r="K1" s="5"/>
      <c r="L1" s="5"/>
      <c r="M1" s="5"/>
      <c r="N1" s="5"/>
    </row>
    <row r="2" spans="1:20" ht="15" customHeight="1">
      <c r="I2" s="5" t="s">
        <v>1</v>
      </c>
      <c r="J2" s="5"/>
      <c r="K2" s="5"/>
      <c r="L2" s="5"/>
      <c r="M2" s="5"/>
    </row>
    <row r="3" spans="1:20" ht="15.75" customHeight="1">
      <c r="I3" s="5" t="s">
        <v>2</v>
      </c>
      <c r="J3" s="5"/>
      <c r="K3" s="5"/>
      <c r="L3" s="5"/>
      <c r="M3" s="5"/>
    </row>
    <row r="4" spans="1:20" ht="14.25" customHeight="1">
      <c r="I4" s="5" t="s">
        <v>3</v>
      </c>
      <c r="J4" s="5"/>
      <c r="K4" s="5"/>
      <c r="L4" s="5"/>
      <c r="M4" s="5"/>
    </row>
    <row r="5" spans="1:20" ht="14.25" customHeight="1">
      <c r="I5" s="5" t="s">
        <v>4</v>
      </c>
      <c r="J5" s="5"/>
      <c r="K5" s="5"/>
      <c r="L5" s="5"/>
      <c r="M5" s="20"/>
    </row>
    <row r="6" spans="1:20" ht="14.25" customHeight="1">
      <c r="I6" s="5" t="s">
        <v>5</v>
      </c>
      <c r="J6" s="5"/>
      <c r="K6" s="5"/>
      <c r="L6" s="5"/>
      <c r="M6" s="20"/>
    </row>
    <row r="7" spans="1:20" ht="14.25" customHeight="1">
      <c r="I7" s="5" t="s">
        <v>6</v>
      </c>
      <c r="J7" s="5"/>
      <c r="K7" s="5"/>
      <c r="L7" s="5"/>
      <c r="M7" s="20"/>
    </row>
    <row r="8" spans="1:20" ht="28.5" customHeight="1">
      <c r="A8" s="1"/>
      <c r="D8" s="8" t="s">
        <v>7</v>
      </c>
      <c r="E8" s="8"/>
    </row>
    <row r="9" spans="1:20" ht="14.25" customHeight="1">
      <c r="A9" s="190" t="s">
        <v>8</v>
      </c>
      <c r="B9" s="401"/>
      <c r="C9" s="401"/>
      <c r="D9" s="401"/>
      <c r="E9" s="401"/>
      <c r="F9" s="401"/>
      <c r="G9" s="401"/>
      <c r="H9" s="401"/>
      <c r="I9" s="401"/>
      <c r="J9" s="401"/>
      <c r="K9" s="401"/>
      <c r="L9" s="401"/>
      <c r="M9" s="401"/>
      <c r="N9" s="401"/>
      <c r="O9" s="401"/>
    </row>
    <row r="10" spans="1:20" ht="13.5" customHeight="1">
      <c r="A10" s="1"/>
      <c r="F10" s="1" t="s">
        <v>9</v>
      </c>
    </row>
    <row r="11" spans="1:20" ht="15.6">
      <c r="A11" s="2"/>
      <c r="E11" s="191" t="s">
        <v>10</v>
      </c>
      <c r="F11" s="402"/>
      <c r="G11" s="402"/>
      <c r="O11" s="10"/>
    </row>
    <row r="12" spans="1:20" ht="12" customHeight="1">
      <c r="A12" s="2"/>
      <c r="E12" s="95" t="s">
        <v>11</v>
      </c>
      <c r="F12" s="95"/>
      <c r="G12" s="95"/>
    </row>
    <row r="13" spans="1:20" ht="15" customHeight="1">
      <c r="A13" s="2"/>
      <c r="E13" s="193" t="s">
        <v>10</v>
      </c>
      <c r="F13" s="403"/>
      <c r="G13" s="403"/>
    </row>
    <row r="14" spans="1:20" ht="11.25" customHeight="1">
      <c r="A14" s="2"/>
      <c r="E14" s="95" t="s">
        <v>12</v>
      </c>
      <c r="F14" s="95"/>
      <c r="G14" s="95"/>
    </row>
    <row r="15" spans="1:20" ht="16.5" customHeight="1">
      <c r="A15" s="2"/>
      <c r="F15" s="23"/>
    </row>
    <row r="16" spans="1:20" ht="13.9">
      <c r="A16" s="192" t="s">
        <v>13</v>
      </c>
      <c r="B16" s="401"/>
      <c r="C16" s="57"/>
      <c r="L16" s="14"/>
      <c r="M16" s="14"/>
      <c r="N16" s="14"/>
      <c r="Q16" s="14" t="str">
        <f>IF(AND(TRIM(C16)="x",TRIM(C17)="x"),"Užpildykite PIRMINĖ arba PATIKSLINTA",(IF(AND(TRIM(C16)="",TRIM(C17)=""),"Užpildykite PIRMINĖ arba PATIKSLINTA","")))</f>
        <v>Užpildykite PIRMINĖ arba PATIKSLINTA</v>
      </c>
      <c r="R16" s="14"/>
      <c r="S16" s="14"/>
      <c r="T16" s="14"/>
    </row>
    <row r="17" spans="1:20" ht="13.9">
      <c r="A17" s="192" t="s">
        <v>14</v>
      </c>
      <c r="B17" s="401"/>
      <c r="C17" s="57"/>
      <c r="Q17" s="14"/>
      <c r="R17" s="14"/>
      <c r="S17" s="14"/>
      <c r="T17" s="14"/>
    </row>
    <row r="18" spans="1:20" ht="6.75" customHeight="1">
      <c r="A18" s="2"/>
    </row>
    <row r="19" spans="1:20" ht="18.75" customHeight="1">
      <c r="A19" s="60" t="s">
        <v>15</v>
      </c>
      <c r="B19" s="141" t="s">
        <v>16</v>
      </c>
      <c r="C19" s="194"/>
      <c r="D19" s="194"/>
      <c r="E19" s="194"/>
      <c r="F19" s="194"/>
      <c r="G19" s="194"/>
      <c r="H19" s="194"/>
      <c r="I19" s="194"/>
      <c r="J19" s="194"/>
      <c r="K19" s="194"/>
      <c r="L19" s="194"/>
      <c r="M19" s="194"/>
      <c r="N19" s="194"/>
      <c r="O19" s="195"/>
      <c r="Q19" s="14"/>
      <c r="R19" s="14"/>
      <c r="S19" s="14"/>
      <c r="T19" s="14"/>
    </row>
    <row r="20" spans="1:20" ht="34.5" customHeight="1">
      <c r="A20" s="105"/>
      <c r="B20" s="106"/>
      <c r="C20" s="106"/>
      <c r="D20" s="106"/>
      <c r="E20" s="106"/>
      <c r="F20" s="106"/>
      <c r="G20" s="106"/>
      <c r="H20" s="106"/>
      <c r="I20" s="106"/>
      <c r="J20" s="106"/>
      <c r="K20" s="106"/>
      <c r="L20" s="106"/>
      <c r="M20" s="106"/>
      <c r="N20" s="106"/>
      <c r="O20" s="107"/>
      <c r="Q20" s="14"/>
      <c r="R20" s="14"/>
      <c r="S20" s="14"/>
      <c r="T20" s="14"/>
    </row>
    <row r="21" spans="1:20" ht="20.100000000000001" customHeight="1">
      <c r="A21" s="60" t="s">
        <v>17</v>
      </c>
      <c r="B21" s="102" t="s">
        <v>18</v>
      </c>
      <c r="C21" s="103"/>
      <c r="D21" s="103"/>
      <c r="E21" s="103"/>
      <c r="F21" s="103"/>
      <c r="G21" s="103"/>
      <c r="H21" s="103"/>
      <c r="I21" s="103"/>
      <c r="J21" s="103"/>
      <c r="K21" s="103"/>
      <c r="L21" s="103"/>
      <c r="M21" s="103"/>
      <c r="N21" s="103"/>
      <c r="O21" s="104"/>
    </row>
    <row r="22" spans="1:20" ht="37.5" customHeight="1">
      <c r="A22" s="105"/>
      <c r="B22" s="106"/>
      <c r="C22" s="106"/>
      <c r="D22" s="106"/>
      <c r="E22" s="106"/>
      <c r="F22" s="106"/>
      <c r="G22" s="106"/>
      <c r="H22" s="106"/>
      <c r="I22" s="106"/>
      <c r="J22" s="106"/>
      <c r="K22" s="106"/>
      <c r="L22" s="106"/>
      <c r="M22" s="106"/>
      <c r="N22" s="106"/>
      <c r="O22" s="107"/>
    </row>
    <row r="23" spans="1:20" ht="20.100000000000001" customHeight="1">
      <c r="A23" s="60" t="s">
        <v>19</v>
      </c>
      <c r="B23" s="102" t="s">
        <v>20</v>
      </c>
      <c r="C23" s="103"/>
      <c r="D23" s="103"/>
      <c r="E23" s="103"/>
      <c r="F23" s="103"/>
      <c r="G23" s="103"/>
      <c r="H23" s="103"/>
      <c r="I23" s="103"/>
      <c r="J23" s="103"/>
      <c r="K23" s="103"/>
      <c r="L23" s="103"/>
      <c r="M23" s="103"/>
      <c r="N23" s="103"/>
      <c r="O23" s="104"/>
    </row>
    <row r="24" spans="1:20" ht="36.75" customHeight="1">
      <c r="A24" s="108"/>
      <c r="B24" s="109"/>
      <c r="C24" s="109"/>
      <c r="D24" s="109"/>
      <c r="E24" s="109"/>
      <c r="F24" s="109"/>
      <c r="G24" s="109"/>
      <c r="H24" s="109"/>
      <c r="I24" s="109"/>
      <c r="J24" s="109"/>
      <c r="K24" s="109"/>
      <c r="L24" s="109"/>
      <c r="M24" s="109"/>
      <c r="N24" s="109"/>
      <c r="O24" s="110"/>
    </row>
    <row r="25" spans="1:20" ht="20.100000000000001" customHeight="1">
      <c r="A25" s="60" t="s">
        <v>21</v>
      </c>
      <c r="B25" s="102" t="s">
        <v>22</v>
      </c>
      <c r="C25" s="103"/>
      <c r="D25" s="103"/>
      <c r="E25" s="103"/>
      <c r="F25" s="103"/>
      <c r="G25" s="103"/>
      <c r="H25" s="103"/>
      <c r="I25" s="103"/>
      <c r="J25" s="103"/>
      <c r="K25" s="103"/>
      <c r="L25" s="103"/>
      <c r="M25" s="103"/>
      <c r="N25" s="103"/>
      <c r="O25" s="104"/>
    </row>
    <row r="26" spans="1:20" ht="37.5" customHeight="1">
      <c r="A26" s="105"/>
      <c r="B26" s="106"/>
      <c r="C26" s="106"/>
      <c r="D26" s="106"/>
      <c r="E26" s="106"/>
      <c r="F26" s="106"/>
      <c r="G26" s="106"/>
      <c r="H26" s="106"/>
      <c r="I26" s="106"/>
      <c r="J26" s="106"/>
      <c r="K26" s="106"/>
      <c r="L26" s="106"/>
      <c r="M26" s="106"/>
      <c r="N26" s="106"/>
      <c r="O26" s="107"/>
    </row>
    <row r="27" spans="1:20" ht="20.100000000000001" customHeight="1">
      <c r="A27" s="60" t="s">
        <v>23</v>
      </c>
      <c r="B27" s="102" t="s">
        <v>24</v>
      </c>
      <c r="C27" s="103"/>
      <c r="D27" s="103"/>
      <c r="E27" s="103"/>
      <c r="F27" s="103"/>
      <c r="G27" s="103"/>
      <c r="H27" s="103"/>
      <c r="I27" s="103"/>
      <c r="J27" s="103"/>
      <c r="K27" s="103"/>
      <c r="L27" s="103"/>
      <c r="M27" s="103"/>
      <c r="N27" s="103"/>
      <c r="O27" s="104"/>
    </row>
    <row r="28" spans="1:20" ht="39" customHeight="1">
      <c r="A28" s="105"/>
      <c r="B28" s="106"/>
      <c r="C28" s="106"/>
      <c r="D28" s="106"/>
      <c r="E28" s="106"/>
      <c r="F28" s="106"/>
      <c r="G28" s="106"/>
      <c r="H28" s="106"/>
      <c r="I28" s="106"/>
      <c r="J28" s="106"/>
      <c r="K28" s="106"/>
      <c r="L28" s="106"/>
      <c r="M28" s="106"/>
      <c r="N28" s="106"/>
      <c r="O28" s="107"/>
    </row>
    <row r="29" spans="1:20" ht="20.100000000000001" customHeight="1">
      <c r="A29" s="60" t="s">
        <v>25</v>
      </c>
      <c r="B29" s="102" t="s">
        <v>26</v>
      </c>
      <c r="C29" s="103"/>
      <c r="D29" s="103"/>
      <c r="E29" s="103"/>
      <c r="F29" s="103"/>
      <c r="G29" s="103"/>
      <c r="H29" s="103"/>
      <c r="I29" s="103"/>
      <c r="J29" s="103"/>
      <c r="K29" s="103"/>
      <c r="L29" s="103"/>
      <c r="M29" s="103"/>
      <c r="N29" s="103"/>
      <c r="O29" s="104"/>
    </row>
    <row r="30" spans="1:20" ht="36.75" customHeight="1">
      <c r="A30" s="105"/>
      <c r="B30" s="106"/>
      <c r="C30" s="106"/>
      <c r="D30" s="106"/>
      <c r="E30" s="106"/>
      <c r="F30" s="106"/>
      <c r="G30" s="106"/>
      <c r="H30" s="106"/>
      <c r="I30" s="106"/>
      <c r="J30" s="106"/>
      <c r="K30" s="106"/>
      <c r="L30" s="106"/>
      <c r="M30" s="106"/>
      <c r="N30" s="106"/>
      <c r="O30" s="107"/>
    </row>
    <row r="31" spans="1:20" ht="18" customHeight="1">
      <c r="A31" s="60" t="s">
        <v>27</v>
      </c>
      <c r="B31" s="199" t="s">
        <v>28</v>
      </c>
      <c r="C31" s="199"/>
      <c r="D31" s="199"/>
      <c r="E31" s="199"/>
      <c r="F31" s="199"/>
      <c r="G31" s="199"/>
      <c r="H31" s="199"/>
      <c r="I31" s="199"/>
      <c r="J31" s="199"/>
      <c r="K31" s="199"/>
      <c r="L31" s="199"/>
      <c r="M31" s="199"/>
      <c r="N31" s="199"/>
      <c r="O31" s="200"/>
    </row>
    <row r="32" spans="1:20" ht="18" customHeight="1">
      <c r="A32" s="89" t="s">
        <v>29</v>
      </c>
      <c r="B32" s="90"/>
      <c r="C32" s="90"/>
      <c r="D32" s="90"/>
      <c r="E32" s="90"/>
      <c r="F32" s="90"/>
      <c r="G32" s="90"/>
      <c r="H32" s="90"/>
      <c r="I32" s="90"/>
      <c r="J32" s="90"/>
      <c r="K32" s="90"/>
      <c r="L32" s="90"/>
      <c r="M32" s="90"/>
      <c r="N32" s="91"/>
      <c r="O32" s="58"/>
      <c r="Q32" s="15"/>
    </row>
    <row r="33" spans="1:25" ht="18" customHeight="1">
      <c r="A33" s="89" t="s">
        <v>30</v>
      </c>
      <c r="B33" s="90"/>
      <c r="C33" s="90"/>
      <c r="D33" s="90"/>
      <c r="E33" s="90"/>
      <c r="F33" s="90"/>
      <c r="G33" s="90"/>
      <c r="H33" s="90"/>
      <c r="I33" s="90"/>
      <c r="J33" s="90"/>
      <c r="K33" s="90"/>
      <c r="L33" s="90"/>
      <c r="M33" s="90"/>
      <c r="N33" s="91"/>
      <c r="O33" s="58"/>
      <c r="Q33" s="145" t="str">
        <f>IF(AND(TRIM(O32)="",OR(TRIM(O33)="x",TRIM(O34)="x")),"",(IF(AND(TRIM(O32)="x",TRIM(O33)="",TRIM(O34)=""),"", "Pasirinkite &lt;Verslo subjekto tipą&gt;: SAVARANKIŠKA arba PARTNERINĖ (ir,arba) SUSIJUSI")))</f>
        <v>Pasirinkite &lt;Verslo subjekto tipą&gt;: SAVARANKIŠKA arba PARTNERINĖ (ir,arba) SUSIJUSI</v>
      </c>
      <c r="R33" s="146"/>
      <c r="S33" s="146"/>
      <c r="T33" s="146"/>
      <c r="U33" s="146"/>
      <c r="V33" s="146"/>
    </row>
    <row r="34" spans="1:25" ht="18" customHeight="1">
      <c r="A34" s="89" t="s">
        <v>31</v>
      </c>
      <c r="B34" s="90"/>
      <c r="C34" s="90"/>
      <c r="D34" s="90"/>
      <c r="E34" s="90"/>
      <c r="F34" s="90"/>
      <c r="G34" s="90"/>
      <c r="H34" s="90"/>
      <c r="I34" s="90"/>
      <c r="J34" s="90"/>
      <c r="K34" s="90"/>
      <c r="L34" s="90"/>
      <c r="M34" s="90"/>
      <c r="N34" s="91"/>
      <c r="O34" s="58"/>
      <c r="Q34" s="146"/>
      <c r="R34" s="146"/>
      <c r="S34" s="146"/>
      <c r="T34" s="146"/>
      <c r="U34" s="146"/>
      <c r="V34" s="146"/>
    </row>
    <row r="35" spans="1:25" ht="142.15" customHeight="1">
      <c r="A35" s="154" t="s">
        <v>32</v>
      </c>
      <c r="B35" s="157" t="s">
        <v>33</v>
      </c>
      <c r="C35" s="158"/>
      <c r="D35" s="158"/>
      <c r="E35" s="158"/>
      <c r="F35" s="159"/>
      <c r="G35" s="163" t="s">
        <v>34</v>
      </c>
      <c r="H35" s="164"/>
      <c r="I35" s="165"/>
      <c r="J35" s="163" t="s">
        <v>35</v>
      </c>
      <c r="K35" s="164"/>
      <c r="L35" s="164"/>
      <c r="M35" s="165"/>
      <c r="N35" s="163" t="s">
        <v>36</v>
      </c>
      <c r="O35" s="165"/>
      <c r="Q35" s="156" t="s">
        <v>37</v>
      </c>
      <c r="R35" s="156"/>
      <c r="S35" s="156"/>
      <c r="T35" s="156"/>
      <c r="U35" s="156"/>
      <c r="V35" s="156"/>
    </row>
    <row r="36" spans="1:25" ht="36.6" customHeight="1">
      <c r="A36" s="155"/>
      <c r="B36" s="160"/>
      <c r="C36" s="161"/>
      <c r="D36" s="161"/>
      <c r="E36" s="161"/>
      <c r="F36" s="162"/>
      <c r="G36" s="181"/>
      <c r="H36" s="182"/>
      <c r="I36" s="183"/>
      <c r="J36" s="184"/>
      <c r="K36" s="185"/>
      <c r="L36" s="185"/>
      <c r="M36" s="186"/>
      <c r="N36" s="187"/>
      <c r="O36" s="188"/>
      <c r="Q36" s="156" t="s">
        <v>38</v>
      </c>
      <c r="R36" s="156"/>
      <c r="S36" s="156"/>
      <c r="T36" s="156"/>
      <c r="U36" s="156"/>
      <c r="V36" s="156"/>
      <c r="W36" s="156"/>
      <c r="X36" s="156"/>
      <c r="Y36" s="156"/>
    </row>
    <row r="37" spans="1:25" ht="18" customHeight="1">
      <c r="A37" s="60" t="s">
        <v>39</v>
      </c>
      <c r="B37" s="102" t="s">
        <v>40</v>
      </c>
      <c r="C37" s="103"/>
      <c r="D37" s="103"/>
      <c r="E37" s="103"/>
      <c r="F37" s="103"/>
      <c r="G37" s="103"/>
      <c r="H37" s="103"/>
      <c r="I37" s="103"/>
      <c r="J37" s="103"/>
      <c r="K37" s="103"/>
      <c r="L37" s="103"/>
      <c r="M37" s="103"/>
      <c r="N37" s="103"/>
      <c r="O37" s="104"/>
      <c r="Q37" s="22"/>
      <c r="R37" s="22"/>
      <c r="S37" s="22"/>
      <c r="T37" s="22"/>
      <c r="U37" s="22"/>
      <c r="V37" s="22"/>
      <c r="W37" s="22"/>
    </row>
    <row r="38" spans="1:25" ht="83.25" customHeight="1">
      <c r="A38" s="201"/>
      <c r="B38" s="201"/>
      <c r="C38" s="201"/>
      <c r="D38" s="201"/>
      <c r="E38" s="201"/>
      <c r="F38" s="201"/>
      <c r="G38" s="201"/>
      <c r="H38" s="123" t="s">
        <v>41</v>
      </c>
      <c r="I38" s="124"/>
      <c r="J38" s="125"/>
      <c r="K38" s="123" t="s">
        <v>42</v>
      </c>
      <c r="L38" s="124"/>
      <c r="M38" s="125"/>
      <c r="N38" s="124" t="s">
        <v>43</v>
      </c>
      <c r="O38" s="125"/>
    </row>
    <row r="39" spans="1:25" ht="41.1" customHeight="1">
      <c r="A39" s="166" t="s">
        <v>44</v>
      </c>
      <c r="B39" s="167"/>
      <c r="C39" s="172" t="s">
        <v>45</v>
      </c>
      <c r="D39" s="173"/>
      <c r="E39" s="173"/>
      <c r="F39" s="174"/>
      <c r="G39" s="35" t="str">
        <f>'1F'!G$36&amp;""</f>
        <v/>
      </c>
      <c r="H39" s="120"/>
      <c r="I39" s="121"/>
      <c r="J39" s="122"/>
      <c r="K39" s="120"/>
      <c r="L39" s="121"/>
      <c r="M39" s="122"/>
      <c r="N39" s="121"/>
      <c r="O39" s="122"/>
    </row>
    <row r="40" spans="1:25" ht="41.1" customHeight="1">
      <c r="A40" s="168"/>
      <c r="B40" s="169"/>
      <c r="C40" s="175"/>
      <c r="D40" s="176"/>
      <c r="E40" s="176"/>
      <c r="F40" s="177"/>
      <c r="G40" s="35" t="str">
        <f>'1F'!J$36&amp;""</f>
        <v/>
      </c>
      <c r="H40" s="120"/>
      <c r="I40" s="121"/>
      <c r="J40" s="122"/>
      <c r="K40" s="120"/>
      <c r="L40" s="121"/>
      <c r="M40" s="122"/>
      <c r="N40" s="121"/>
      <c r="O40" s="122"/>
    </row>
    <row r="41" spans="1:25" ht="41.1" customHeight="1">
      <c r="A41" s="170"/>
      <c r="B41" s="171"/>
      <c r="C41" s="178"/>
      <c r="D41" s="179"/>
      <c r="E41" s="179"/>
      <c r="F41" s="180"/>
      <c r="G41" s="35" t="str">
        <f>'1F'!N$36&amp;""</f>
        <v/>
      </c>
      <c r="H41" s="120"/>
      <c r="I41" s="121"/>
      <c r="J41" s="122"/>
      <c r="K41" s="120"/>
      <c r="L41" s="121"/>
      <c r="M41" s="122"/>
      <c r="N41" s="121"/>
      <c r="O41" s="122"/>
    </row>
    <row r="42" spans="1:25" ht="41.1" customHeight="1">
      <c r="A42" s="166" t="s">
        <v>46</v>
      </c>
      <c r="B42" s="167"/>
      <c r="C42" s="172" t="s">
        <v>47</v>
      </c>
      <c r="D42" s="173"/>
      <c r="E42" s="173"/>
      <c r="F42" s="174"/>
      <c r="G42" s="35" t="str">
        <f>'1F'!G$36&amp;""</f>
        <v/>
      </c>
      <c r="H42" s="96">
        <f>'1S'!A$27</f>
        <v>0</v>
      </c>
      <c r="I42" s="97"/>
      <c r="J42" s="98"/>
      <c r="K42" s="96">
        <f>'1S'!G$27</f>
        <v>0</v>
      </c>
      <c r="L42" s="97"/>
      <c r="M42" s="97"/>
      <c r="N42" s="96">
        <f>'1S'!I$27</f>
        <v>0</v>
      </c>
      <c r="O42" s="98"/>
    </row>
    <row r="43" spans="1:25" ht="41.1" customHeight="1">
      <c r="A43" s="168"/>
      <c r="B43" s="169"/>
      <c r="C43" s="175"/>
      <c r="D43" s="176"/>
      <c r="E43" s="176"/>
      <c r="F43" s="177"/>
      <c r="G43" s="35" t="str">
        <f>'1F'!J$36&amp;""</f>
        <v/>
      </c>
      <c r="H43" s="96">
        <f>'1S'!A$30</f>
        <v>0</v>
      </c>
      <c r="I43" s="97"/>
      <c r="J43" s="97"/>
      <c r="K43" s="96">
        <f>'1S'!G$30</f>
        <v>0</v>
      </c>
      <c r="L43" s="97"/>
      <c r="M43" s="98"/>
      <c r="N43" s="97">
        <f>'1S'!I$30</f>
        <v>0</v>
      </c>
      <c r="O43" s="98"/>
    </row>
    <row r="44" spans="1:25" ht="58.5" customHeight="1">
      <c r="A44" s="170"/>
      <c r="B44" s="171"/>
      <c r="C44" s="178"/>
      <c r="D44" s="179"/>
      <c r="E44" s="179"/>
      <c r="F44" s="180"/>
      <c r="G44" s="35" t="str">
        <f>'1F'!N$36&amp;""</f>
        <v/>
      </c>
      <c r="H44" s="96">
        <f>'1S'!A$33</f>
        <v>0</v>
      </c>
      <c r="I44" s="97"/>
      <c r="J44" s="98"/>
      <c r="K44" s="96">
        <f>'1S'!G$33</f>
        <v>0</v>
      </c>
      <c r="L44" s="97"/>
      <c r="M44" s="98"/>
      <c r="N44" s="97">
        <f>'1S'!I$33</f>
        <v>0</v>
      </c>
      <c r="O44" s="98"/>
    </row>
    <row r="45" spans="1:25" ht="41.1" customHeight="1">
      <c r="A45" s="166" t="s">
        <v>48</v>
      </c>
      <c r="B45" s="167"/>
      <c r="C45" s="172" t="s">
        <v>49</v>
      </c>
      <c r="D45" s="173"/>
      <c r="E45" s="173"/>
      <c r="F45" s="174"/>
      <c r="G45" s="35" t="str">
        <f>'1F'!G$36&amp;""</f>
        <v/>
      </c>
      <c r="H45" s="96">
        <f>'1P'!G$81</f>
        <v>0</v>
      </c>
      <c r="I45" s="97"/>
      <c r="J45" s="98"/>
      <c r="K45" s="96">
        <f>'1P'!H$81</f>
        <v>0</v>
      </c>
      <c r="L45" s="97"/>
      <c r="M45" s="97"/>
      <c r="N45" s="96">
        <f>'1P'!I$81</f>
        <v>0</v>
      </c>
      <c r="O45" s="98"/>
    </row>
    <row r="46" spans="1:25" ht="41.1" customHeight="1">
      <c r="A46" s="168"/>
      <c r="B46" s="169"/>
      <c r="C46" s="175"/>
      <c r="D46" s="176"/>
      <c r="E46" s="176"/>
      <c r="F46" s="177"/>
      <c r="G46" s="35" t="str">
        <f>'1F'!J$36&amp;""</f>
        <v/>
      </c>
      <c r="H46" s="96">
        <f>'1P'!G$82</f>
        <v>0</v>
      </c>
      <c r="I46" s="97"/>
      <c r="J46" s="98"/>
      <c r="K46" s="96">
        <f>'1P'!H$82</f>
        <v>0</v>
      </c>
      <c r="L46" s="97"/>
      <c r="M46" s="98"/>
      <c r="N46" s="97">
        <f>'1P'!I$82</f>
        <v>0</v>
      </c>
      <c r="O46" s="98"/>
    </row>
    <row r="47" spans="1:25" ht="41.1" customHeight="1">
      <c r="A47" s="170"/>
      <c r="B47" s="171"/>
      <c r="C47" s="178"/>
      <c r="D47" s="179"/>
      <c r="E47" s="179"/>
      <c r="F47" s="180"/>
      <c r="G47" s="35" t="str">
        <f>'1F'!N$36&amp;""</f>
        <v/>
      </c>
      <c r="H47" s="96">
        <f>'1P'!G$83</f>
        <v>0</v>
      </c>
      <c r="I47" s="97"/>
      <c r="J47" s="98"/>
      <c r="K47" s="97">
        <f>'1P'!H$83</f>
        <v>0</v>
      </c>
      <c r="L47" s="97"/>
      <c r="M47" s="97"/>
      <c r="N47" s="96">
        <f>'1P'!I$83</f>
        <v>0</v>
      </c>
      <c r="O47" s="98"/>
    </row>
    <row r="48" spans="1:25" ht="43.5" customHeight="1">
      <c r="A48" s="166" t="s">
        <v>50</v>
      </c>
      <c r="B48" s="167"/>
      <c r="C48" s="172" t="s">
        <v>51</v>
      </c>
      <c r="D48" s="173"/>
      <c r="E48" s="173"/>
      <c r="F48" s="174"/>
      <c r="G48" s="35" t="str">
        <f>'1F'!G$36&amp;""</f>
        <v/>
      </c>
      <c r="H48" s="96">
        <f>'1S'!F$159</f>
        <v>0</v>
      </c>
      <c r="I48" s="97"/>
      <c r="J48" s="98"/>
      <c r="K48" s="96">
        <f>'1S'!H$159</f>
        <v>0</v>
      </c>
      <c r="L48" s="97"/>
      <c r="M48" s="98"/>
      <c r="N48" s="97">
        <f>'1S'!J$159</f>
        <v>0</v>
      </c>
      <c r="O48" s="98"/>
    </row>
    <row r="49" spans="1:23" ht="41.1" customHeight="1">
      <c r="A49" s="168"/>
      <c r="B49" s="169"/>
      <c r="C49" s="175"/>
      <c r="D49" s="176"/>
      <c r="E49" s="176"/>
      <c r="F49" s="177"/>
      <c r="G49" s="35" t="str">
        <f>'1F'!J$36&amp;""</f>
        <v/>
      </c>
      <c r="H49" s="96">
        <f>'1S'!F$160</f>
        <v>0</v>
      </c>
      <c r="I49" s="97"/>
      <c r="J49" s="98"/>
      <c r="K49" s="96">
        <f>'1S'!H$160</f>
        <v>0</v>
      </c>
      <c r="L49" s="97"/>
      <c r="M49" s="98"/>
      <c r="N49" s="97">
        <f>'1S'!J$160</f>
        <v>0</v>
      </c>
      <c r="O49" s="98"/>
    </row>
    <row r="50" spans="1:23" ht="37.5" customHeight="1">
      <c r="A50" s="170"/>
      <c r="B50" s="171"/>
      <c r="C50" s="178"/>
      <c r="D50" s="179"/>
      <c r="E50" s="179"/>
      <c r="F50" s="180"/>
      <c r="G50" s="35" t="str">
        <f>'1F'!N$36&amp;""</f>
        <v/>
      </c>
      <c r="H50" s="96">
        <f>'1S'!F$161</f>
        <v>0</v>
      </c>
      <c r="I50" s="97"/>
      <c r="J50" s="98"/>
      <c r="K50" s="96">
        <f>'1S'!H$161</f>
        <v>0</v>
      </c>
      <c r="L50" s="97"/>
      <c r="M50" s="98"/>
      <c r="N50" s="97">
        <f>'1S'!J$161</f>
        <v>0</v>
      </c>
      <c r="O50" s="98"/>
    </row>
    <row r="51" spans="1:23" ht="18.75" customHeight="1">
      <c r="A51" s="111" t="s">
        <v>52</v>
      </c>
      <c r="B51" s="112"/>
      <c r="C51" s="112"/>
      <c r="D51" s="112"/>
      <c r="E51" s="112"/>
      <c r="F51" s="113"/>
      <c r="G51" s="35" t="str">
        <f>'1F'!G$36&amp;""</f>
        <v/>
      </c>
      <c r="H51" s="99">
        <f>H39+H42+H45+H48</f>
        <v>0</v>
      </c>
      <c r="I51" s="100"/>
      <c r="J51" s="101"/>
      <c r="K51" s="99">
        <f>K39+K42+K45+K48</f>
        <v>0</v>
      </c>
      <c r="L51" s="100"/>
      <c r="M51" s="101"/>
      <c r="N51" s="100">
        <f>N39+N42+N45+N48</f>
        <v>0</v>
      </c>
      <c r="O51" s="101"/>
      <c r="V51" s="73" t="s">
        <v>53</v>
      </c>
    </row>
    <row r="52" spans="1:23" ht="18.75" customHeight="1">
      <c r="A52" s="114"/>
      <c r="B52" s="115"/>
      <c r="C52" s="115"/>
      <c r="D52" s="115"/>
      <c r="E52" s="115"/>
      <c r="F52" s="116"/>
      <c r="G52" s="35" t="str">
        <f>'1F'!J$36&amp;""</f>
        <v/>
      </c>
      <c r="H52" s="99">
        <f>H40+H43+H46+H49</f>
        <v>0</v>
      </c>
      <c r="I52" s="100"/>
      <c r="J52" s="101"/>
      <c r="K52" s="99">
        <f>K40+K43+K46+K49</f>
        <v>0</v>
      </c>
      <c r="L52" s="100"/>
      <c r="M52" s="101"/>
      <c r="N52" s="100">
        <f>N40+N43+N46+N49</f>
        <v>0</v>
      </c>
      <c r="O52" s="101"/>
      <c r="P52" s="34"/>
      <c r="Q52" s="34"/>
      <c r="R52" s="33"/>
      <c r="V52" s="73" t="s">
        <v>10</v>
      </c>
    </row>
    <row r="53" spans="1:23" ht="18.75" customHeight="1">
      <c r="A53" s="117"/>
      <c r="B53" s="118"/>
      <c r="C53" s="118"/>
      <c r="D53" s="118"/>
      <c r="E53" s="118"/>
      <c r="F53" s="119"/>
      <c r="G53" s="35" t="str">
        <f>'1F'!N$36&amp;""</f>
        <v/>
      </c>
      <c r="H53" s="99">
        <f>H41+H44+H47+H50</f>
        <v>0</v>
      </c>
      <c r="I53" s="100"/>
      <c r="J53" s="101"/>
      <c r="K53" s="99">
        <f>K41+K44+K47+K50</f>
        <v>0</v>
      </c>
      <c r="L53" s="100"/>
      <c r="M53" s="101"/>
      <c r="N53" s="100">
        <f>N41+N44+N47+N50</f>
        <v>0</v>
      </c>
      <c r="O53" s="101"/>
      <c r="P53" s="34"/>
      <c r="Q53" s="34"/>
      <c r="R53" s="33"/>
    </row>
    <row r="54" spans="1:23" ht="17.25" customHeight="1">
      <c r="A54" s="52" t="s">
        <v>54</v>
      </c>
      <c r="B54" s="141" t="s">
        <v>55</v>
      </c>
      <c r="C54" s="135"/>
      <c r="D54" s="135"/>
      <c r="E54" s="135"/>
      <c r="F54" s="135"/>
      <c r="G54" s="135"/>
      <c r="H54" s="135"/>
      <c r="I54" s="135"/>
      <c r="J54" s="135"/>
      <c r="K54" s="135"/>
      <c r="L54" s="135"/>
      <c r="M54" s="135"/>
      <c r="N54" s="135"/>
      <c r="O54" s="150"/>
    </row>
    <row r="55" spans="1:23" ht="19.5" customHeight="1">
      <c r="A55" s="202" t="s">
        <v>56</v>
      </c>
      <c r="B55" s="136"/>
      <c r="C55" s="136"/>
      <c r="D55" s="136"/>
      <c r="E55" s="147" t="str">
        <f>'1F'!G$36&amp;""</f>
        <v/>
      </c>
      <c r="F55" s="148"/>
      <c r="G55" s="149"/>
      <c r="H55" s="151" t="str">
        <f>'1F'!J$36&amp;""</f>
        <v/>
      </c>
      <c r="I55" s="151"/>
      <c r="J55" s="152"/>
      <c r="K55" s="152"/>
      <c r="L55" s="147" t="str">
        <f>'1F'!N$36&amp;""</f>
        <v/>
      </c>
      <c r="M55" s="153"/>
      <c r="N55" s="148"/>
      <c r="O55" s="149"/>
      <c r="Q55" s="189"/>
      <c r="R55" s="401"/>
      <c r="S55" s="401"/>
      <c r="T55" s="401"/>
      <c r="U55" s="401"/>
      <c r="V55" s="401"/>
      <c r="W55" s="401"/>
    </row>
    <row r="56" spans="1:23" ht="17.25" customHeight="1">
      <c r="A56" s="89" t="s">
        <v>57</v>
      </c>
      <c r="B56" s="135"/>
      <c r="C56" s="135"/>
      <c r="D56" s="136"/>
      <c r="E56" s="46" t="str">
        <f>IF(LEN(TRIM(G$36))&gt;0,IF(H51&lt;10*AND(OR(K51&lt;=2000000,N51&lt;=2000000)),$V$51,$V$52),$V$52)</f>
        <v xml:space="preserve"> </v>
      </c>
      <c r="F56" s="203"/>
      <c r="G56" s="204"/>
      <c r="H56" s="46" t="str">
        <f>IF(LEN(TRIM(J$36))&gt;0,IF(H52&lt;10*AND(OR(K52&lt;=2000000,N52&lt;=2000000)),$V$51,$V$52),$V52)</f>
        <v xml:space="preserve"> </v>
      </c>
      <c r="I56" s="126"/>
      <c r="J56" s="126"/>
      <c r="K56" s="127"/>
      <c r="L56" s="75" t="str">
        <f>IF(LEN(TRIM(N$36))&gt;0,IF(H53&lt;10*AND(OR(K53&lt;=2000000,N53&lt;=2000000)),$V$51,$V$52),$V$52)</f>
        <v xml:space="preserve"> </v>
      </c>
      <c r="M56" s="130"/>
      <c r="N56" s="130"/>
      <c r="O56" s="131"/>
      <c r="Q56" s="16" t="str">
        <f>IF(LEN(TRIM(E56)&amp;TRIM(E57)&amp;TRIM(E58)&amp;TRIM(E59))&gt;1,"Pažymėkite tik 1 Verslo subjekto dydžio reikšmę, įvertinus metų duomenis","")</f>
        <v/>
      </c>
      <c r="R56" s="18"/>
      <c r="S56" s="18"/>
      <c r="T56" s="18"/>
      <c r="U56" s="18"/>
      <c r="V56" s="18"/>
    </row>
    <row r="57" spans="1:23" ht="17.25" customHeight="1">
      <c r="A57" s="89" t="s">
        <v>58</v>
      </c>
      <c r="B57" s="135"/>
      <c r="C57" s="135"/>
      <c r="D57" s="135"/>
      <c r="E57" s="46" t="str">
        <f>IF(LEN(TRIM(G$36))&gt;0,IF((H51&lt;50)*AND(OR(K51&lt;=10000000,N51&lt;=10000000))*AND(LEN(TRIM(E$56))=0),$V$51,$V$52),$V$52)</f>
        <v xml:space="preserve"> </v>
      </c>
      <c r="F57" s="203"/>
      <c r="G57" s="204"/>
      <c r="H57" s="46" t="str">
        <f>IF(LEN(TRIM(J$36))&gt;0,IF((H52&lt;50)*AND(OR(K52&lt;=10000000,N52&lt;=10000000))*AND(LEN(TRIM(H$56))=0),$V$51,$V$52),$V$52)</f>
        <v xml:space="preserve"> </v>
      </c>
      <c r="I57" s="128"/>
      <c r="J57" s="128"/>
      <c r="K57" s="129"/>
      <c r="L57" s="46" t="str">
        <f>IF(LEN(TRIM(N$36))&gt;0,IF((H53&lt;50)*AND(OR(K53&lt;=10000000,N53&lt;=10000000))*AND(LEN(TRIM(L$56))=0),$V$51,$V$52),$V$52)</f>
        <v xml:space="preserve"> </v>
      </c>
      <c r="M57" s="130"/>
      <c r="N57" s="130"/>
      <c r="O57" s="131"/>
      <c r="Q57" s="18"/>
      <c r="R57" s="18"/>
      <c r="S57" s="18"/>
      <c r="T57" s="18"/>
      <c r="U57" s="18"/>
      <c r="V57" s="18"/>
    </row>
    <row r="58" spans="1:23" ht="17.25" customHeight="1">
      <c r="A58" s="89" t="s">
        <v>59</v>
      </c>
      <c r="B58" s="135"/>
      <c r="C58" s="135"/>
      <c r="D58" s="135"/>
      <c r="E58" s="46" t="str">
        <f>IF(LEN(TRIM(G$36))&gt;0,IF((H51&lt;250)*AND(OR(K51&lt;=50000000,N51&lt;=43000000)*AND(LEN(TRIM(E$56))=0)*AND(LEN(TRIM(E$57))=0)),$V$51,$V$52),$V$52)</f>
        <v xml:space="preserve"> </v>
      </c>
      <c r="F58" s="203"/>
      <c r="G58" s="204"/>
      <c r="H58" s="46" t="str">
        <f>IF(LEN(TRIM(J$36))&gt;0,IF((H52&lt;250)*AND(OR(K52&lt;=50000000,N52&lt;=43000000)*AND(LEN(TRIM(H$56))=0)*AND(LEN(TRIM(H$57))=0)),$V$51,$V$52),$V$52)</f>
        <v xml:space="preserve"> </v>
      </c>
      <c r="I58" s="128"/>
      <c r="J58" s="128"/>
      <c r="K58" s="129"/>
      <c r="L58" s="46" t="str">
        <f>IF(LEN(TRIM(N$36))&gt;0,IF((H53&lt;250)*AND(OR(K53&lt;=50000000,N53&lt;=43000000)*AND(LEN(TRIM(L$56))=0)*AND(LEN(TRIM(L$57))=0)),$V$51,$V$52),$V$52)</f>
        <v xml:space="preserve"> </v>
      </c>
      <c r="M58" s="130"/>
      <c r="N58" s="130"/>
      <c r="O58" s="131"/>
      <c r="Q58" s="19"/>
      <c r="R58" s="18"/>
      <c r="S58" s="18"/>
      <c r="T58" s="18"/>
      <c r="U58" s="18"/>
      <c r="V58" s="18"/>
    </row>
    <row r="59" spans="1:23" ht="17.25" customHeight="1">
      <c r="A59" s="132" t="s">
        <v>60</v>
      </c>
      <c r="B59" s="206"/>
      <c r="C59" s="206"/>
      <c r="D59" s="206"/>
      <c r="E59" s="74" t="str">
        <f>IF(LEN(TRIM(G$36))&gt;0, IF(OR(H$51&gt;=250,AND(K$51&gt;50000000,N$51&gt;43000000)),$V$51,$V$52), $V$52)</f>
        <v xml:space="preserve"> </v>
      </c>
      <c r="F59" s="203"/>
      <c r="G59" s="205"/>
      <c r="H59" s="74" t="str">
        <f>IF(LEN(TRIM(J$36))&gt;0, IF(OR(H$52&gt;=250,AND(K$52&gt;50000000,N$52&gt;43000000)),$V$51,$V$52), $V$52)</f>
        <v xml:space="preserve"> </v>
      </c>
      <c r="I59" s="128"/>
      <c r="J59" s="128"/>
      <c r="K59" s="129"/>
      <c r="L59" s="74" t="str">
        <f>IF(LEN(TRIM(N$36))&gt;0, IF(OR(H$53&gt;=250,AND(K$53&gt;50000000,N$53&gt;43000000)),$V$51,$V$52), $V$52)</f>
        <v xml:space="preserve"> </v>
      </c>
      <c r="M59" s="130"/>
      <c r="N59" s="130"/>
      <c r="O59" s="131"/>
      <c r="Q59" s="18"/>
      <c r="R59" s="18"/>
      <c r="S59" s="18"/>
      <c r="T59" s="18"/>
      <c r="U59" s="18"/>
      <c r="V59" s="18"/>
    </row>
    <row r="60" spans="1:23" ht="17.25" customHeight="1">
      <c r="A60" s="60" t="s">
        <v>61</v>
      </c>
      <c r="B60" s="102" t="s">
        <v>62</v>
      </c>
      <c r="C60" s="103"/>
      <c r="D60" s="103"/>
      <c r="E60" s="103"/>
      <c r="F60" s="103"/>
      <c r="G60" s="103"/>
      <c r="H60" s="103"/>
      <c r="I60" s="103"/>
      <c r="J60" s="103"/>
      <c r="K60" s="103"/>
      <c r="L60" s="103"/>
      <c r="M60" s="103"/>
      <c r="N60" s="103"/>
      <c r="O60" s="104"/>
      <c r="Q60" s="18"/>
      <c r="R60" s="18"/>
      <c r="S60" s="18"/>
      <c r="T60" s="18"/>
      <c r="U60" s="18"/>
      <c r="V60" s="18"/>
    </row>
    <row r="61" spans="1:23" ht="18" customHeight="1">
      <c r="A61" s="196"/>
      <c r="B61" s="197"/>
      <c r="C61" s="197"/>
      <c r="D61" s="197"/>
      <c r="E61" s="197"/>
      <c r="F61" s="197"/>
      <c r="G61" s="197"/>
      <c r="H61" s="197"/>
      <c r="I61" s="197"/>
      <c r="J61" s="197"/>
      <c r="K61" s="197"/>
      <c r="L61" s="197"/>
      <c r="M61" s="197"/>
      <c r="N61" s="197"/>
      <c r="O61" s="198"/>
    </row>
    <row r="62" spans="1:23" ht="15.75" customHeight="1">
      <c r="A62" s="132" t="s">
        <v>63</v>
      </c>
      <c r="B62" s="133"/>
      <c r="C62" s="133"/>
      <c r="D62" s="133"/>
      <c r="E62" s="133"/>
      <c r="F62" s="133"/>
      <c r="G62" s="133"/>
      <c r="H62" s="133"/>
      <c r="I62" s="133"/>
      <c r="J62" s="133"/>
      <c r="K62" s="133"/>
      <c r="L62" s="133"/>
      <c r="M62" s="133"/>
      <c r="N62" s="133"/>
      <c r="O62" s="134"/>
    </row>
    <row r="63" spans="1:23" ht="17.25" customHeight="1">
      <c r="A63" s="137" t="s">
        <v>64</v>
      </c>
      <c r="B63" s="138"/>
      <c r="C63" s="106"/>
      <c r="D63" s="139"/>
      <c r="E63" s="139"/>
      <c r="F63" s="139"/>
      <c r="G63" s="139"/>
      <c r="H63" s="139"/>
      <c r="I63" s="139"/>
      <c r="J63" s="139"/>
      <c r="K63" s="139"/>
      <c r="L63" s="139"/>
      <c r="M63" s="139"/>
      <c r="N63" s="139"/>
      <c r="O63" s="140"/>
    </row>
    <row r="64" spans="1:23" ht="17.25" customHeight="1">
      <c r="A64" s="274"/>
      <c r="B64" s="275"/>
      <c r="C64" s="275"/>
      <c r="D64" s="275"/>
      <c r="E64" s="275"/>
      <c r="F64" s="275"/>
      <c r="G64" s="275"/>
      <c r="H64" s="275"/>
      <c r="I64" s="275"/>
      <c r="J64" s="275"/>
      <c r="K64" s="275"/>
      <c r="L64" s="275"/>
      <c r="M64" s="275"/>
      <c r="N64" s="275"/>
      <c r="O64" s="276"/>
    </row>
    <row r="65" spans="1:17" ht="18" customHeight="1">
      <c r="A65" s="60" t="s">
        <v>65</v>
      </c>
      <c r="B65" s="102" t="s">
        <v>66</v>
      </c>
      <c r="C65" s="141"/>
      <c r="D65" s="141"/>
      <c r="E65" s="141"/>
      <c r="F65" s="141"/>
      <c r="G65" s="141"/>
      <c r="H65" s="141"/>
      <c r="I65" s="141"/>
      <c r="J65" s="141"/>
      <c r="K65" s="141"/>
      <c r="L65" s="141"/>
      <c r="M65" s="141"/>
      <c r="N65" s="141"/>
      <c r="O65" s="142"/>
    </row>
    <row r="66" spans="1:17" ht="18" customHeight="1">
      <c r="A66" s="59"/>
      <c r="B66" s="89" t="s">
        <v>67</v>
      </c>
      <c r="C66" s="90"/>
      <c r="D66" s="90"/>
      <c r="E66" s="90"/>
      <c r="F66" s="90"/>
      <c r="G66" s="90"/>
      <c r="H66" s="90"/>
      <c r="I66" s="90"/>
      <c r="J66" s="90"/>
      <c r="K66" s="90"/>
      <c r="L66" s="90"/>
      <c r="M66" s="90"/>
      <c r="N66" s="90"/>
      <c r="O66" s="91"/>
    </row>
    <row r="67" spans="1:17" ht="24.75" customHeight="1">
      <c r="A67" s="143"/>
      <c r="B67" s="92" t="s">
        <v>68</v>
      </c>
      <c r="C67" s="93"/>
      <c r="D67" s="93"/>
      <c r="E67" s="93"/>
      <c r="F67" s="93"/>
      <c r="G67" s="93"/>
      <c r="H67" s="93"/>
      <c r="I67" s="93"/>
      <c r="J67" s="93"/>
      <c r="K67" s="93"/>
      <c r="L67" s="93"/>
      <c r="M67" s="93"/>
      <c r="N67" s="94"/>
      <c r="O67" s="43"/>
      <c r="Q67" s="14"/>
    </row>
    <row r="68" spans="1:17" ht="24.75" customHeight="1">
      <c r="A68" s="143"/>
      <c r="B68" s="89" t="s">
        <v>69</v>
      </c>
      <c r="C68" s="90"/>
      <c r="D68" s="90"/>
      <c r="E68" s="90"/>
      <c r="F68" s="90"/>
      <c r="G68" s="90"/>
      <c r="H68" s="90"/>
      <c r="I68" s="90"/>
      <c r="J68" s="90"/>
      <c r="K68" s="90"/>
      <c r="L68" s="90"/>
      <c r="M68" s="90"/>
      <c r="N68" s="91"/>
      <c r="O68" s="43"/>
    </row>
    <row r="69" spans="1:17" ht="24.75" customHeight="1">
      <c r="A69" s="143"/>
      <c r="B69" s="89" t="s">
        <v>70</v>
      </c>
      <c r="C69" s="90"/>
      <c r="D69" s="90"/>
      <c r="E69" s="90"/>
      <c r="F69" s="90"/>
      <c r="G69" s="90"/>
      <c r="H69" s="90"/>
      <c r="I69" s="90"/>
      <c r="J69" s="90"/>
      <c r="K69" s="90"/>
      <c r="L69" s="90"/>
      <c r="M69" s="90"/>
      <c r="N69" s="91"/>
      <c r="O69" s="43"/>
    </row>
    <row r="70" spans="1:17" ht="24.75" customHeight="1">
      <c r="A70" s="144"/>
      <c r="B70" s="89" t="s">
        <v>71</v>
      </c>
      <c r="C70" s="90"/>
      <c r="D70" s="90"/>
      <c r="E70" s="90"/>
      <c r="F70" s="90"/>
      <c r="G70" s="90"/>
      <c r="H70" s="90"/>
      <c r="I70" s="90"/>
      <c r="J70" s="90"/>
      <c r="K70" s="90"/>
      <c r="L70" s="90"/>
      <c r="M70" s="90"/>
      <c r="N70" s="91"/>
      <c r="O70" s="69"/>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 right="0" top="0" bottom="0" header="0"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xr:uid="{00000000-0002-0000-0000-000000000000}">
      <formula1>#REF!</formula1>
    </dataValidation>
    <dataValidation errorStyle="warning" allowBlank="1" showInputMessage="1" showErrorMessage="1" errorTitle="Klaida" error="Įveskite 4 ženklų skaičių" sqref="E55:G55" xr:uid="{00000000-0002-0000-0000-000001000000}"/>
    <dataValidation type="date" allowBlank="1" showInputMessage="1" showErrorMessage="1" error="Datą galima įvesti nuo 2008-01-01" sqref="O11" xr:uid="{00000000-0002-0000-0000-000002000000}">
      <formula1>39448</formula1>
      <formula2>42369</formula2>
    </dataValidation>
    <dataValidation type="date" errorStyle="warning" allowBlank="1" showInputMessage="1" showErrorMessage="1" error="Datą galite įvesti formatu YYYY-MM-DD, nuo 2008-01-01" sqref="E11:G11" xr:uid="{00000000-0002-0000-0000-000003000000}">
      <formula1>39508</formula1>
      <formula2>43100</formula2>
    </dataValidation>
    <dataValidation type="decimal" allowBlank="1" showErrorMessage="1" errorTitle="KLAIDA!" error="Įveskite skaičius" sqref="K39 H39:H50 K42:K49 K50 N42:N49 N50" xr:uid="{00000000-0002-0000-0000-000004000000}">
      <formula1>0</formula1>
      <formula2>99999999999999</formula2>
    </dataValidation>
    <dataValidation type="date" errorStyle="warning" allowBlank="1" showErrorMessage="1" errorTitle="Įveskite datą" sqref="A24:O24" xr:uid="{00000000-0002-0000-0000-000005000000}">
      <formula1>25569</formula1>
      <formula2>44196</formula2>
    </dataValidation>
    <dataValidation type="list" allowBlank="1" showInputMessage="1" showErrorMessage="1" sqref="O32:O34 C16:C17" xr:uid="{00000000-0002-0000-0000-000006000000}">
      <formula1>$V$51:$V$52</formula1>
    </dataValidation>
    <dataValidation type="list" allowBlank="1" showErrorMessage="1" errorTitle="KLAIDA !" error="Įveskite skaičių  nelygu 0 !" sqref="O67:O70" xr:uid="{00000000-0002-0000-0000-00000700000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showWhiteSpace="0" topLeftCell="A76" workbookViewId="0">
      <selection activeCell="I20" sqref="I20"/>
    </sheetView>
  </sheetViews>
  <sheetFormatPr defaultRowHeight="13.15"/>
  <cols>
    <col min="1" max="1" width="5" style="11" customWidth="1"/>
    <col min="2" max="2" width="8" customWidth="1"/>
    <col min="3" max="3" width="3.83203125" customWidth="1"/>
    <col min="4" max="4" width="20" customWidth="1"/>
    <col min="5" max="5" width="8.1640625" customWidth="1"/>
    <col min="6" max="6" width="11.1640625" customWidth="1"/>
    <col min="7" max="7" width="14.6640625" customWidth="1"/>
    <col min="8" max="8" width="14.83203125" customWidth="1"/>
    <col min="9" max="9" width="17.1640625" customWidth="1"/>
  </cols>
  <sheetData>
    <row r="1" spans="1:9" ht="13.9">
      <c r="G1" s="5"/>
    </row>
    <row r="2" spans="1:9" ht="15.6">
      <c r="G2" s="8" t="s">
        <v>72</v>
      </c>
    </row>
    <row r="3" spans="1:9" ht="15.6">
      <c r="G3" s="8" t="s">
        <v>73</v>
      </c>
    </row>
    <row r="4" spans="1:9" ht="13.9">
      <c r="G4" s="5" t="s">
        <v>74</v>
      </c>
    </row>
    <row r="5" spans="1:9" ht="12.75" customHeight="1">
      <c r="G5" s="5" t="s">
        <v>75</v>
      </c>
      <c r="I5" s="3"/>
    </row>
    <row r="6" spans="1:9" ht="11.25" customHeight="1">
      <c r="G6" s="5"/>
      <c r="I6" s="3"/>
    </row>
    <row r="7" spans="1:9" ht="18.75" customHeight="1">
      <c r="D7" s="83"/>
      <c r="E7" s="83"/>
      <c r="F7" s="1" t="s">
        <v>76</v>
      </c>
      <c r="G7" s="84"/>
      <c r="H7" s="83"/>
      <c r="I7" s="3"/>
    </row>
    <row r="8" spans="1:9" ht="15" customHeight="1">
      <c r="D8" s="83"/>
      <c r="E8" s="83"/>
      <c r="F8" s="83"/>
      <c r="G8" s="84"/>
      <c r="H8" s="83"/>
      <c r="I8" s="3"/>
    </row>
    <row r="9" spans="1:9" ht="18.75" customHeight="1">
      <c r="A9" s="12"/>
      <c r="B9" s="1"/>
      <c r="C9" s="1"/>
      <c r="D9" s="190" t="s">
        <v>77</v>
      </c>
      <c r="E9" s="228"/>
      <c r="F9" s="228"/>
      <c r="G9" s="228"/>
      <c r="H9" s="228"/>
    </row>
    <row r="10" spans="1:9" ht="19.5" customHeight="1">
      <c r="A10" s="12"/>
      <c r="B10" s="1"/>
      <c r="C10" s="1"/>
      <c r="D10" s="2"/>
      <c r="E10" s="2"/>
      <c r="F10" s="1" t="s">
        <v>78</v>
      </c>
      <c r="G10" s="2"/>
      <c r="H10" s="2"/>
    </row>
    <row r="11" spans="1:9" ht="18" customHeight="1">
      <c r="D11" s="229" t="s">
        <v>79</v>
      </c>
      <c r="E11" s="229"/>
      <c r="F11" s="229"/>
      <c r="G11" s="230"/>
      <c r="H11" s="230"/>
    </row>
    <row r="12" spans="1:9" ht="15.6">
      <c r="D12" s="1"/>
      <c r="E12" s="240" t="str">
        <f>'1F'!E11</f>
        <v xml:space="preserve"> </v>
      </c>
      <c r="F12" s="240"/>
      <c r="G12" s="240"/>
    </row>
    <row r="13" spans="1:9" ht="12" customHeight="1">
      <c r="D13" s="1"/>
      <c r="E13" s="95" t="s">
        <v>80</v>
      </c>
      <c r="F13" s="95"/>
      <c r="G13" s="95"/>
    </row>
    <row r="14" spans="1:9" ht="15.6">
      <c r="D14" s="1"/>
      <c r="E14" s="241" t="str">
        <f>'1F'!E13</f>
        <v xml:space="preserve"> </v>
      </c>
      <c r="F14" s="241"/>
      <c r="G14" s="241"/>
    </row>
    <row r="15" spans="1:9" ht="12" customHeight="1">
      <c r="A15" s="12"/>
      <c r="B15" s="1"/>
      <c r="C15" s="1"/>
      <c r="E15" s="95" t="s">
        <v>81</v>
      </c>
      <c r="F15" s="95"/>
      <c r="G15" s="95"/>
    </row>
    <row r="16" spans="1:9" ht="14.25" customHeight="1">
      <c r="A16" s="192" t="s">
        <v>13</v>
      </c>
      <c r="B16" s="192"/>
      <c r="C16" s="67" t="str">
        <f>'1F'!C16&amp;""</f>
        <v/>
      </c>
    </row>
    <row r="17" spans="1:9" ht="15" customHeight="1">
      <c r="A17" s="192" t="s">
        <v>14</v>
      </c>
      <c r="B17" s="192"/>
      <c r="C17" s="68" t="str">
        <f>'1F'!C17&amp;""</f>
        <v/>
      </c>
    </row>
    <row r="18" spans="1:9" ht="7.5" customHeight="1">
      <c r="A18" s="13"/>
      <c r="B18" s="4"/>
      <c r="C18" s="4"/>
    </row>
    <row r="19" spans="1:9" s="5" customFormat="1" ht="19.5" customHeight="1">
      <c r="A19" s="231" t="s">
        <v>82</v>
      </c>
      <c r="B19" s="234" t="s">
        <v>83</v>
      </c>
      <c r="C19" s="235"/>
      <c r="D19" s="235"/>
      <c r="E19" s="235"/>
      <c r="F19" s="236"/>
      <c r="G19" s="233" t="s">
        <v>84</v>
      </c>
      <c r="H19" s="233"/>
      <c r="I19" s="233"/>
    </row>
    <row r="20" spans="1:9" s="5" customFormat="1" ht="61.5" customHeight="1">
      <c r="A20" s="232"/>
      <c r="B20" s="237" t="s">
        <v>85</v>
      </c>
      <c r="C20" s="238"/>
      <c r="D20" s="238"/>
      <c r="E20" s="238"/>
      <c r="F20" s="239"/>
      <c r="G20" s="32" t="s">
        <v>41</v>
      </c>
      <c r="H20" s="32" t="s">
        <v>86</v>
      </c>
      <c r="I20" s="32" t="s">
        <v>87</v>
      </c>
    </row>
    <row r="21" spans="1:9" s="5" customFormat="1" ht="21" customHeight="1">
      <c r="A21" s="216" t="s">
        <v>88</v>
      </c>
      <c r="B21" s="219" t="str">
        <f>TRIM('1PP1'!A$14)&amp;"   "&amp;TRIM('1PP1'!A$20)</f>
        <v xml:space="preserve">   </v>
      </c>
      <c r="C21" s="220"/>
      <c r="D21" s="220"/>
      <c r="E21" s="221"/>
      <c r="F21" s="36" t="str">
        <f>'1F'!G$36&amp;""</f>
        <v/>
      </c>
      <c r="G21" s="70">
        <f>'1PP1'!B$136</f>
        <v>0</v>
      </c>
      <c r="H21" s="70">
        <f>'1PP1'!F$136</f>
        <v>0</v>
      </c>
      <c r="I21" s="70">
        <f>'1PP1'!L$136</f>
        <v>0</v>
      </c>
    </row>
    <row r="22" spans="1:9" s="5" customFormat="1" ht="21" customHeight="1">
      <c r="A22" s="217"/>
      <c r="B22" s="222"/>
      <c r="C22" s="223"/>
      <c r="D22" s="223"/>
      <c r="E22" s="224"/>
      <c r="F22" s="36" t="str">
        <f>'1F'!J$36&amp;""</f>
        <v/>
      </c>
      <c r="G22" s="70">
        <f>'1PP1'!B$139</f>
        <v>0</v>
      </c>
      <c r="H22" s="70">
        <f>'1PP1'!F$139</f>
        <v>0</v>
      </c>
      <c r="I22" s="70">
        <f>'1PP1'!L$139</f>
        <v>0</v>
      </c>
    </row>
    <row r="23" spans="1:9" s="5" customFormat="1" ht="21" customHeight="1">
      <c r="A23" s="218"/>
      <c r="B23" s="225"/>
      <c r="C23" s="226"/>
      <c r="D23" s="226"/>
      <c r="E23" s="227"/>
      <c r="F23" s="36" t="str">
        <f>'1F'!N$36&amp;""</f>
        <v/>
      </c>
      <c r="G23" s="70">
        <f>'1PP1'!B$142</f>
        <v>0</v>
      </c>
      <c r="H23" s="70">
        <f>'1PP1'!F$142</f>
        <v>0</v>
      </c>
      <c r="I23" s="70">
        <f>'1PP1'!L$142</f>
        <v>0</v>
      </c>
    </row>
    <row r="24" spans="1:9" s="5" customFormat="1" ht="21" customHeight="1">
      <c r="A24" s="216" t="s">
        <v>17</v>
      </c>
      <c r="B24" s="219" t="str">
        <f>TRIM('1PP2'!A$14)&amp;"   "&amp;TRIM('1PP2'!A$20)</f>
        <v xml:space="preserve">   </v>
      </c>
      <c r="C24" s="220"/>
      <c r="D24" s="220"/>
      <c r="E24" s="221"/>
      <c r="F24" s="36" t="str">
        <f>F$21</f>
        <v/>
      </c>
      <c r="G24" s="70">
        <f>'1PP2'!B$136</f>
        <v>0</v>
      </c>
      <c r="H24" s="70">
        <f>'1PP2'!F$136</f>
        <v>0</v>
      </c>
      <c r="I24" s="70">
        <f>'1PP2'!L$136</f>
        <v>0</v>
      </c>
    </row>
    <row r="25" spans="1:9" s="5" customFormat="1" ht="21" customHeight="1">
      <c r="A25" s="217"/>
      <c r="B25" s="222"/>
      <c r="C25" s="223"/>
      <c r="D25" s="223"/>
      <c r="E25" s="224"/>
      <c r="F25" s="36" t="str">
        <f>F$22</f>
        <v/>
      </c>
      <c r="G25" s="70">
        <f>'1PP2'!B$139</f>
        <v>0</v>
      </c>
      <c r="H25" s="70">
        <f>'1PP2'!F$139</f>
        <v>0</v>
      </c>
      <c r="I25" s="70">
        <f>'1PP2'!L$139</f>
        <v>0</v>
      </c>
    </row>
    <row r="26" spans="1:9" s="5" customFormat="1" ht="21" customHeight="1">
      <c r="A26" s="218"/>
      <c r="B26" s="225"/>
      <c r="C26" s="226"/>
      <c r="D26" s="226"/>
      <c r="E26" s="227"/>
      <c r="F26" s="36" t="str">
        <f>F$23</f>
        <v/>
      </c>
      <c r="G26" s="70">
        <f>'1PP2'!B$142</f>
        <v>0</v>
      </c>
      <c r="H26" s="70">
        <f>'1PP2'!F$142</f>
        <v>0</v>
      </c>
      <c r="I26" s="70">
        <f>'1PP2'!L$142</f>
        <v>0</v>
      </c>
    </row>
    <row r="27" spans="1:9" s="5" customFormat="1" ht="21" customHeight="1">
      <c r="A27" s="216" t="s">
        <v>19</v>
      </c>
      <c r="B27" s="219" t="str">
        <f>TRIM('1PP3'!A$14)&amp;"   "&amp;TRIM('1PP3'!A$20)</f>
        <v xml:space="preserve">   </v>
      </c>
      <c r="C27" s="220"/>
      <c r="D27" s="220"/>
      <c r="E27" s="221"/>
      <c r="F27" s="36" t="str">
        <f>F$21</f>
        <v/>
      </c>
      <c r="G27" s="70">
        <f>'1PP3'!B$136</f>
        <v>0</v>
      </c>
      <c r="H27" s="70">
        <f>'1PP3'!F$136</f>
        <v>0</v>
      </c>
      <c r="I27" s="70">
        <f>'1PP3'!L$136</f>
        <v>0</v>
      </c>
    </row>
    <row r="28" spans="1:9" s="5" customFormat="1" ht="21" customHeight="1">
      <c r="A28" s="217"/>
      <c r="B28" s="222"/>
      <c r="C28" s="223"/>
      <c r="D28" s="223"/>
      <c r="E28" s="224"/>
      <c r="F28" s="36" t="str">
        <f>F$22</f>
        <v/>
      </c>
      <c r="G28" s="70">
        <f>'1PP3'!B$139</f>
        <v>0</v>
      </c>
      <c r="H28" s="70">
        <f>'1PP3'!F$139</f>
        <v>0</v>
      </c>
      <c r="I28" s="70">
        <f>'1PP3'!L$139</f>
        <v>0</v>
      </c>
    </row>
    <row r="29" spans="1:9" s="5" customFormat="1" ht="21" customHeight="1">
      <c r="A29" s="218"/>
      <c r="B29" s="225"/>
      <c r="C29" s="226"/>
      <c r="D29" s="226"/>
      <c r="E29" s="227"/>
      <c r="F29" s="36" t="str">
        <f>F$23</f>
        <v/>
      </c>
      <c r="G29" s="70">
        <f>'1PP3'!B$142</f>
        <v>0</v>
      </c>
      <c r="H29" s="70">
        <f>'1PP3'!F$142</f>
        <v>0</v>
      </c>
      <c r="I29" s="70">
        <f>'1PP3'!L$142</f>
        <v>0</v>
      </c>
    </row>
    <row r="30" spans="1:9" s="5" customFormat="1" ht="21" customHeight="1">
      <c r="A30" s="216" t="s">
        <v>21</v>
      </c>
      <c r="B30" s="219" t="str">
        <f>TRIM('1PP4'!A$14)&amp;"   "&amp;TRIM('1PP4'!A$20)</f>
        <v xml:space="preserve">   </v>
      </c>
      <c r="C30" s="220"/>
      <c r="D30" s="220"/>
      <c r="E30" s="221"/>
      <c r="F30" s="36" t="str">
        <f>F$21</f>
        <v/>
      </c>
      <c r="G30" s="70">
        <f>'1PP4'!B$136</f>
        <v>0</v>
      </c>
      <c r="H30" s="70">
        <f>'1PP4'!F$136</f>
        <v>0</v>
      </c>
      <c r="I30" s="70">
        <f>'1PP4'!L$136</f>
        <v>0</v>
      </c>
    </row>
    <row r="31" spans="1:9" s="5" customFormat="1" ht="21" customHeight="1">
      <c r="A31" s="217"/>
      <c r="B31" s="222"/>
      <c r="C31" s="223"/>
      <c r="D31" s="223"/>
      <c r="E31" s="224"/>
      <c r="F31" s="36" t="str">
        <f>F$22</f>
        <v/>
      </c>
      <c r="G31" s="70">
        <f>'1PP4'!B$139</f>
        <v>0</v>
      </c>
      <c r="H31" s="70">
        <f>'1PP4'!F$139</f>
        <v>0</v>
      </c>
      <c r="I31" s="70">
        <f>'1PP4'!L$139</f>
        <v>0</v>
      </c>
    </row>
    <row r="32" spans="1:9" s="5" customFormat="1" ht="21" customHeight="1">
      <c r="A32" s="218"/>
      <c r="B32" s="225"/>
      <c r="C32" s="226"/>
      <c r="D32" s="226"/>
      <c r="E32" s="227"/>
      <c r="F32" s="36" t="str">
        <f>F$23</f>
        <v/>
      </c>
      <c r="G32" s="70">
        <f>'1PP4'!B$142</f>
        <v>0</v>
      </c>
      <c r="H32" s="70">
        <f>'1PP4'!F$142</f>
        <v>0</v>
      </c>
      <c r="I32" s="70">
        <f>'1PP4'!L$142</f>
        <v>0</v>
      </c>
    </row>
    <row r="33" spans="1:9" s="5" customFormat="1" ht="21" customHeight="1">
      <c r="A33" s="216" t="s">
        <v>23</v>
      </c>
      <c r="B33" s="219" t="str">
        <f>TRIM('1PP5'!A$14)&amp;"   "&amp;TRIM('1PP5'!A$20)</f>
        <v xml:space="preserve">   </v>
      </c>
      <c r="C33" s="220"/>
      <c r="D33" s="220"/>
      <c r="E33" s="221"/>
      <c r="F33" s="36" t="str">
        <f>F$21</f>
        <v/>
      </c>
      <c r="G33" s="70">
        <f>'1PP5'!B136</f>
        <v>0</v>
      </c>
      <c r="H33" s="70">
        <f>'1PP5'!F$136</f>
        <v>0</v>
      </c>
      <c r="I33" s="70">
        <f>'1PP5'!L136</f>
        <v>0</v>
      </c>
    </row>
    <row r="34" spans="1:9" s="5" customFormat="1" ht="21" customHeight="1">
      <c r="A34" s="217"/>
      <c r="B34" s="222"/>
      <c r="C34" s="223"/>
      <c r="D34" s="223"/>
      <c r="E34" s="224"/>
      <c r="F34" s="36" t="str">
        <f>F$22</f>
        <v/>
      </c>
      <c r="G34" s="70">
        <f>'1PP5'!B139</f>
        <v>0</v>
      </c>
      <c r="H34" s="70">
        <f>'1PP5'!F$139</f>
        <v>0</v>
      </c>
      <c r="I34" s="70">
        <f>'1PP5'!L139</f>
        <v>0</v>
      </c>
    </row>
    <row r="35" spans="1:9" s="5" customFormat="1" ht="21" customHeight="1">
      <c r="A35" s="218"/>
      <c r="B35" s="225"/>
      <c r="C35" s="226"/>
      <c r="D35" s="226"/>
      <c r="E35" s="227"/>
      <c r="F35" s="36" t="str">
        <f>F$23</f>
        <v/>
      </c>
      <c r="G35" s="70">
        <f>'1PP5'!B142</f>
        <v>0</v>
      </c>
      <c r="H35" s="70">
        <f>'1PP5'!F$142</f>
        <v>0</v>
      </c>
      <c r="I35" s="70">
        <f>'1PP5'!L142</f>
        <v>0</v>
      </c>
    </row>
    <row r="36" spans="1:9" s="5" customFormat="1" ht="21" customHeight="1">
      <c r="A36" s="216" t="s">
        <v>25</v>
      </c>
      <c r="B36" s="219" t="str">
        <f>TRIM('1PP6'!A$14)&amp;"   "&amp;TRIM('1PP6'!A$20)</f>
        <v xml:space="preserve">   </v>
      </c>
      <c r="C36" s="220"/>
      <c r="D36" s="220"/>
      <c r="E36" s="221"/>
      <c r="F36" s="36" t="str">
        <f>F$21</f>
        <v/>
      </c>
      <c r="G36" s="70">
        <f>'1PP6'!B136</f>
        <v>0</v>
      </c>
      <c r="H36" s="70">
        <f>'1PP6'!F$136</f>
        <v>0</v>
      </c>
      <c r="I36" s="70">
        <f>'1PP6'!L136</f>
        <v>0</v>
      </c>
    </row>
    <row r="37" spans="1:9" s="5" customFormat="1" ht="21" customHeight="1">
      <c r="A37" s="217"/>
      <c r="B37" s="222"/>
      <c r="C37" s="223"/>
      <c r="D37" s="223"/>
      <c r="E37" s="224"/>
      <c r="F37" s="36" t="str">
        <f>F$22</f>
        <v/>
      </c>
      <c r="G37" s="70">
        <f>'1PP6'!B139</f>
        <v>0</v>
      </c>
      <c r="H37" s="70">
        <f>'1PP6'!F$139</f>
        <v>0</v>
      </c>
      <c r="I37" s="70">
        <f>'1PP6'!L139</f>
        <v>0</v>
      </c>
    </row>
    <row r="38" spans="1:9" s="5" customFormat="1" ht="21" customHeight="1">
      <c r="A38" s="218"/>
      <c r="B38" s="225"/>
      <c r="C38" s="226"/>
      <c r="D38" s="226"/>
      <c r="E38" s="227"/>
      <c r="F38" s="36" t="str">
        <f>F$23</f>
        <v/>
      </c>
      <c r="G38" s="70">
        <f>'1PP6'!B142</f>
        <v>0</v>
      </c>
      <c r="H38" s="70">
        <f>'1PP6'!F$142</f>
        <v>0</v>
      </c>
      <c r="I38" s="70">
        <f>'1PP6'!L142</f>
        <v>0</v>
      </c>
    </row>
    <row r="39" spans="1:9" s="5" customFormat="1" ht="21" customHeight="1">
      <c r="A39" s="216" t="s">
        <v>27</v>
      </c>
      <c r="B39" s="219" t="str">
        <f>TRIM('1PP7'!A$14)&amp;"   "&amp;TRIM('1PP7'!A$20)</f>
        <v xml:space="preserve">   </v>
      </c>
      <c r="C39" s="220"/>
      <c r="D39" s="220"/>
      <c r="E39" s="221"/>
      <c r="F39" s="36" t="str">
        <f>F$21</f>
        <v/>
      </c>
      <c r="G39" s="70">
        <f>'1PP7'!B$136</f>
        <v>0</v>
      </c>
      <c r="H39" s="70">
        <f>'1PP7'!F$136</f>
        <v>0</v>
      </c>
      <c r="I39" s="70">
        <f>'1PP7'!L$136</f>
        <v>0</v>
      </c>
    </row>
    <row r="40" spans="1:9" s="5" customFormat="1" ht="21" customHeight="1">
      <c r="A40" s="217"/>
      <c r="B40" s="222"/>
      <c r="C40" s="223"/>
      <c r="D40" s="223"/>
      <c r="E40" s="224"/>
      <c r="F40" s="36" t="str">
        <f>F$22</f>
        <v/>
      </c>
      <c r="G40" s="70">
        <f>'1PP7'!B$139</f>
        <v>0</v>
      </c>
      <c r="H40" s="70">
        <f>'1PP7'!F$139</f>
        <v>0</v>
      </c>
      <c r="I40" s="70">
        <f>'1PP7'!L$139</f>
        <v>0</v>
      </c>
    </row>
    <row r="41" spans="1:9" s="5" customFormat="1" ht="21" customHeight="1">
      <c r="A41" s="218"/>
      <c r="B41" s="225"/>
      <c r="C41" s="226"/>
      <c r="D41" s="226"/>
      <c r="E41" s="227"/>
      <c r="F41" s="36" t="str">
        <f>F$23</f>
        <v/>
      </c>
      <c r="G41" s="70">
        <f>'1PP7'!B$142</f>
        <v>0</v>
      </c>
      <c r="H41" s="70">
        <f>'1PP7'!F$142</f>
        <v>0</v>
      </c>
      <c r="I41" s="70">
        <f>'1PP7'!L$142</f>
        <v>0</v>
      </c>
    </row>
    <row r="42" spans="1:9" s="5" customFormat="1" ht="21" customHeight="1">
      <c r="A42" s="216" t="s">
        <v>32</v>
      </c>
      <c r="B42" s="219" t="str">
        <f>TRIM('1PP8'!A$14)&amp;"   "&amp;TRIM('1PP8'!A$20)</f>
        <v xml:space="preserve">   </v>
      </c>
      <c r="C42" s="220"/>
      <c r="D42" s="220"/>
      <c r="E42" s="221"/>
      <c r="F42" s="36" t="str">
        <f>F$21</f>
        <v/>
      </c>
      <c r="G42" s="70">
        <f>'1PP8'!B$136</f>
        <v>0</v>
      </c>
      <c r="H42" s="70">
        <f>'1PP8'!F$136</f>
        <v>0</v>
      </c>
      <c r="I42" s="70">
        <f>'1PP8'!L$136</f>
        <v>0</v>
      </c>
    </row>
    <row r="43" spans="1:9" s="5" customFormat="1" ht="21" customHeight="1">
      <c r="A43" s="217"/>
      <c r="B43" s="222"/>
      <c r="C43" s="223"/>
      <c r="D43" s="223"/>
      <c r="E43" s="224"/>
      <c r="F43" s="36" t="str">
        <f>F$22</f>
        <v/>
      </c>
      <c r="G43" s="70">
        <f>'1PP8'!B$139</f>
        <v>0</v>
      </c>
      <c r="H43" s="70">
        <f>'1PP8'!F$139</f>
        <v>0</v>
      </c>
      <c r="I43" s="70">
        <f>'1PP8'!L$139</f>
        <v>0</v>
      </c>
    </row>
    <row r="44" spans="1:9" s="5" customFormat="1" ht="21" customHeight="1">
      <c r="A44" s="218"/>
      <c r="B44" s="225"/>
      <c r="C44" s="226"/>
      <c r="D44" s="226"/>
      <c r="E44" s="227"/>
      <c r="F44" s="36" t="str">
        <f>F$23</f>
        <v/>
      </c>
      <c r="G44" s="70">
        <f>'1PP8'!B$142</f>
        <v>0</v>
      </c>
      <c r="H44" s="70">
        <f>'1PP8'!F$142</f>
        <v>0</v>
      </c>
      <c r="I44" s="70">
        <f>'1PP8'!L$142</f>
        <v>0</v>
      </c>
    </row>
    <row r="45" spans="1:9" s="5" customFormat="1" ht="21" customHeight="1">
      <c r="A45" s="216" t="s">
        <v>39</v>
      </c>
      <c r="B45" s="219" t="str">
        <f>TRIM('1PP9'!A$14)&amp;"   "&amp;TRIM('1PP9'!A$20)</f>
        <v xml:space="preserve">   </v>
      </c>
      <c r="C45" s="220"/>
      <c r="D45" s="220"/>
      <c r="E45" s="221"/>
      <c r="F45" s="36" t="str">
        <f>F$21</f>
        <v/>
      </c>
      <c r="G45" s="70">
        <f>'1PP9'!B$136</f>
        <v>0</v>
      </c>
      <c r="H45" s="70">
        <f>'1PP9'!F$136</f>
        <v>0</v>
      </c>
      <c r="I45" s="70">
        <f>'1PP9'!L$136</f>
        <v>0</v>
      </c>
    </row>
    <row r="46" spans="1:9" s="5" customFormat="1" ht="21" customHeight="1">
      <c r="A46" s="217"/>
      <c r="B46" s="222"/>
      <c r="C46" s="223"/>
      <c r="D46" s="223"/>
      <c r="E46" s="224"/>
      <c r="F46" s="36" t="str">
        <f>F$22</f>
        <v/>
      </c>
      <c r="G46" s="70">
        <f>'1PP9'!B$139</f>
        <v>0</v>
      </c>
      <c r="H46" s="70">
        <f>'1PP9'!F$139</f>
        <v>0</v>
      </c>
      <c r="I46" s="70">
        <f>'1PP9'!L$139</f>
        <v>0</v>
      </c>
    </row>
    <row r="47" spans="1:9" s="5" customFormat="1" ht="21" customHeight="1">
      <c r="A47" s="218"/>
      <c r="B47" s="225"/>
      <c r="C47" s="226"/>
      <c r="D47" s="226"/>
      <c r="E47" s="227"/>
      <c r="F47" s="36" t="str">
        <f>F$23</f>
        <v/>
      </c>
      <c r="G47" s="70">
        <f>'1PP9'!B$142</f>
        <v>0</v>
      </c>
      <c r="H47" s="70">
        <f>'1PP9'!F$142</f>
        <v>0</v>
      </c>
      <c r="I47" s="70">
        <f>'1PP9'!L$142</f>
        <v>0</v>
      </c>
    </row>
    <row r="48" spans="1:9" s="5" customFormat="1" ht="21" customHeight="1">
      <c r="A48" s="216" t="s">
        <v>54</v>
      </c>
      <c r="B48" s="219" t="str">
        <f>TRIM('1PP10'!A$14)&amp;"   "&amp;TRIM('1PP10'!A$20)</f>
        <v xml:space="preserve">   </v>
      </c>
      <c r="C48" s="220"/>
      <c r="D48" s="220"/>
      <c r="E48" s="221"/>
      <c r="F48" s="36" t="str">
        <f>F$21</f>
        <v/>
      </c>
      <c r="G48" s="70">
        <f>'1PP10'!B$136</f>
        <v>0</v>
      </c>
      <c r="H48" s="70">
        <f>'1PP10'!F$136</f>
        <v>0</v>
      </c>
      <c r="I48" s="70">
        <f>'1PP10'!L$136</f>
        <v>0</v>
      </c>
    </row>
    <row r="49" spans="1:9" s="5" customFormat="1" ht="21" customHeight="1">
      <c r="A49" s="217"/>
      <c r="B49" s="222"/>
      <c r="C49" s="223"/>
      <c r="D49" s="223"/>
      <c r="E49" s="224"/>
      <c r="F49" s="36" t="str">
        <f>F$22</f>
        <v/>
      </c>
      <c r="G49" s="70">
        <f>'1PP10'!B$139</f>
        <v>0</v>
      </c>
      <c r="H49" s="70">
        <f>'1PP10'!F$139</f>
        <v>0</v>
      </c>
      <c r="I49" s="70">
        <f>'1PP10'!L$139</f>
        <v>0</v>
      </c>
    </row>
    <row r="50" spans="1:9" s="5" customFormat="1" ht="21" customHeight="1">
      <c r="A50" s="218"/>
      <c r="B50" s="225"/>
      <c r="C50" s="226"/>
      <c r="D50" s="226"/>
      <c r="E50" s="227"/>
      <c r="F50" s="36" t="str">
        <f>F$23</f>
        <v/>
      </c>
      <c r="G50" s="70">
        <f>'1PP10'!B$142</f>
        <v>0</v>
      </c>
      <c r="H50" s="70">
        <f>'1PP10'!F$142</f>
        <v>0</v>
      </c>
      <c r="I50" s="70">
        <f>'1PP10'!L$142</f>
        <v>0</v>
      </c>
    </row>
    <row r="51" spans="1:9" s="5" customFormat="1" ht="21" customHeight="1">
      <c r="A51" s="216" t="s">
        <v>61</v>
      </c>
      <c r="B51" s="219" t="str">
        <f>TRIM('1PP11'!A$14)&amp;"   "&amp;TRIM('1PP11'!A$20)</f>
        <v xml:space="preserve">   </v>
      </c>
      <c r="C51" s="220"/>
      <c r="D51" s="220"/>
      <c r="E51" s="221"/>
      <c r="F51" s="36" t="str">
        <f>F$21</f>
        <v/>
      </c>
      <c r="G51" s="70">
        <f>'1PP11'!B$136</f>
        <v>0</v>
      </c>
      <c r="H51" s="70">
        <f>'1PP11'!F$136</f>
        <v>0</v>
      </c>
      <c r="I51" s="70">
        <f>'1PP11'!L$136</f>
        <v>0</v>
      </c>
    </row>
    <row r="52" spans="1:9" s="5" customFormat="1" ht="21" customHeight="1">
      <c r="A52" s="217"/>
      <c r="B52" s="222"/>
      <c r="C52" s="223"/>
      <c r="D52" s="223"/>
      <c r="E52" s="224"/>
      <c r="F52" s="36" t="str">
        <f>F$22</f>
        <v/>
      </c>
      <c r="G52" s="70">
        <f>'1PP11'!B$139</f>
        <v>0</v>
      </c>
      <c r="H52" s="70">
        <f>'1PP11'!F$139</f>
        <v>0</v>
      </c>
      <c r="I52" s="70">
        <f>'1PP11'!L$139</f>
        <v>0</v>
      </c>
    </row>
    <row r="53" spans="1:9" s="5" customFormat="1" ht="21" customHeight="1">
      <c r="A53" s="218"/>
      <c r="B53" s="225"/>
      <c r="C53" s="226"/>
      <c r="D53" s="226"/>
      <c r="E53" s="227"/>
      <c r="F53" s="36" t="str">
        <f>F$23</f>
        <v/>
      </c>
      <c r="G53" s="70">
        <f>'1PP11'!B$142</f>
        <v>0</v>
      </c>
      <c r="H53" s="70">
        <f>'1PP11'!F$142</f>
        <v>0</v>
      </c>
      <c r="I53" s="70">
        <f>'1PP11'!L$142</f>
        <v>0</v>
      </c>
    </row>
    <row r="54" spans="1:9" s="5" customFormat="1" ht="21" customHeight="1">
      <c r="A54" s="216" t="s">
        <v>65</v>
      </c>
      <c r="B54" s="219" t="str">
        <f>TRIM('1PP12'!A$14)&amp;"   "&amp;TRIM('1PP12'!A$20)</f>
        <v xml:space="preserve">   </v>
      </c>
      <c r="C54" s="220"/>
      <c r="D54" s="220"/>
      <c r="E54" s="221"/>
      <c r="F54" s="36" t="str">
        <f>F$21</f>
        <v/>
      </c>
      <c r="G54" s="70">
        <f>'1PP12'!B$136</f>
        <v>0</v>
      </c>
      <c r="H54" s="70">
        <f>'1PP12'!F$136</f>
        <v>0</v>
      </c>
      <c r="I54" s="70">
        <f>'1PP12'!L$136</f>
        <v>0</v>
      </c>
    </row>
    <row r="55" spans="1:9" s="5" customFormat="1" ht="21" customHeight="1">
      <c r="A55" s="217"/>
      <c r="B55" s="222"/>
      <c r="C55" s="223"/>
      <c r="D55" s="223"/>
      <c r="E55" s="224"/>
      <c r="F55" s="36" t="str">
        <f>F$22</f>
        <v/>
      </c>
      <c r="G55" s="70">
        <f>'1PP12'!B$139</f>
        <v>0</v>
      </c>
      <c r="H55" s="70">
        <f>'1PP12'!F$139</f>
        <v>0</v>
      </c>
      <c r="I55" s="70">
        <f>'1PP12'!L$139</f>
        <v>0</v>
      </c>
    </row>
    <row r="56" spans="1:9" s="5" customFormat="1" ht="21" customHeight="1">
      <c r="A56" s="218"/>
      <c r="B56" s="225"/>
      <c r="C56" s="226"/>
      <c r="D56" s="226"/>
      <c r="E56" s="227"/>
      <c r="F56" s="36" t="str">
        <f>F$23</f>
        <v/>
      </c>
      <c r="G56" s="70">
        <f>'1PP12'!B$142</f>
        <v>0</v>
      </c>
      <c r="H56" s="70">
        <f>'1PP12'!F$142</f>
        <v>0</v>
      </c>
      <c r="I56" s="70">
        <f>'1PP12'!L$142</f>
        <v>0</v>
      </c>
    </row>
    <row r="57" spans="1:9" s="5" customFormat="1" ht="21" customHeight="1">
      <c r="A57" s="216" t="s">
        <v>89</v>
      </c>
      <c r="B57" s="219" t="str">
        <f>TRIM('1PP13'!A$14)&amp;"   "&amp;TRIM('1PP13'!A$20)</f>
        <v xml:space="preserve">   </v>
      </c>
      <c r="C57" s="220"/>
      <c r="D57" s="220"/>
      <c r="E57" s="221"/>
      <c r="F57" s="36" t="str">
        <f>F$21</f>
        <v/>
      </c>
      <c r="G57" s="70">
        <f>'1PP13'!B$136</f>
        <v>0</v>
      </c>
      <c r="H57" s="70">
        <f>'1PP13'!F$136</f>
        <v>0</v>
      </c>
      <c r="I57" s="70">
        <f>'1PP13'!L$136</f>
        <v>0</v>
      </c>
    </row>
    <row r="58" spans="1:9" s="5" customFormat="1" ht="21" customHeight="1">
      <c r="A58" s="217"/>
      <c r="B58" s="222"/>
      <c r="C58" s="223"/>
      <c r="D58" s="223"/>
      <c r="E58" s="224"/>
      <c r="F58" s="36" t="str">
        <f>F$22</f>
        <v/>
      </c>
      <c r="G58" s="70">
        <f>'1PP13'!B$139</f>
        <v>0</v>
      </c>
      <c r="H58" s="70">
        <f>'1PP13'!F$139</f>
        <v>0</v>
      </c>
      <c r="I58" s="70">
        <f>'1PP13'!L$139</f>
        <v>0</v>
      </c>
    </row>
    <row r="59" spans="1:9" s="5" customFormat="1" ht="21" customHeight="1">
      <c r="A59" s="218"/>
      <c r="B59" s="225"/>
      <c r="C59" s="226"/>
      <c r="D59" s="226"/>
      <c r="E59" s="227"/>
      <c r="F59" s="36" t="str">
        <f>F$23</f>
        <v/>
      </c>
      <c r="G59" s="70">
        <f>'1PP13'!B$142</f>
        <v>0</v>
      </c>
      <c r="H59" s="70">
        <f>'1PP13'!F$142</f>
        <v>0</v>
      </c>
      <c r="I59" s="70">
        <f>'1PP13'!L$142</f>
        <v>0</v>
      </c>
    </row>
    <row r="60" spans="1:9" s="5" customFormat="1" ht="21" customHeight="1">
      <c r="A60" s="216" t="s">
        <v>90</v>
      </c>
      <c r="B60" s="219" t="str">
        <f>TRIM('1PP14'!A$14)&amp;"   "&amp;TRIM('1PP14'!A$20)</f>
        <v xml:space="preserve">   </v>
      </c>
      <c r="C60" s="220"/>
      <c r="D60" s="220"/>
      <c r="E60" s="221"/>
      <c r="F60" s="36" t="str">
        <f>F$21</f>
        <v/>
      </c>
      <c r="G60" s="70">
        <f>'1PP14'!B$136</f>
        <v>0</v>
      </c>
      <c r="H60" s="70">
        <f>'1PP14'!F$136</f>
        <v>0</v>
      </c>
      <c r="I60" s="70">
        <f>'1PP14'!L$136</f>
        <v>0</v>
      </c>
    </row>
    <row r="61" spans="1:9" s="5" customFormat="1" ht="21" customHeight="1">
      <c r="A61" s="217"/>
      <c r="B61" s="222"/>
      <c r="C61" s="223"/>
      <c r="D61" s="223"/>
      <c r="E61" s="224"/>
      <c r="F61" s="36" t="str">
        <f>F$22</f>
        <v/>
      </c>
      <c r="G61" s="70">
        <f>'1PP14'!B$139</f>
        <v>0</v>
      </c>
      <c r="H61" s="70">
        <f>'1PP14'!F$139</f>
        <v>0</v>
      </c>
      <c r="I61" s="70">
        <f>'1PP14'!L$139</f>
        <v>0</v>
      </c>
    </row>
    <row r="62" spans="1:9" s="5" customFormat="1" ht="21" customHeight="1">
      <c r="A62" s="218"/>
      <c r="B62" s="225"/>
      <c r="C62" s="226"/>
      <c r="D62" s="226"/>
      <c r="E62" s="227"/>
      <c r="F62" s="36" t="str">
        <f>F$23</f>
        <v/>
      </c>
      <c r="G62" s="70">
        <f>'1PP14'!B$142</f>
        <v>0</v>
      </c>
      <c r="H62" s="70">
        <f>'1PP14'!F$142</f>
        <v>0</v>
      </c>
      <c r="I62" s="70">
        <f>'1PP14'!L$142</f>
        <v>0</v>
      </c>
    </row>
    <row r="63" spans="1:9" s="5" customFormat="1" ht="21" customHeight="1">
      <c r="A63" s="216" t="s">
        <v>91</v>
      </c>
      <c r="B63" s="219" t="str">
        <f>TRIM('1PP15'!A$14)&amp;"   "&amp;TRIM('1PP15'!A$20)</f>
        <v xml:space="preserve">   </v>
      </c>
      <c r="C63" s="220"/>
      <c r="D63" s="220"/>
      <c r="E63" s="221"/>
      <c r="F63" s="36" t="str">
        <f>F$21</f>
        <v/>
      </c>
      <c r="G63" s="70">
        <f>'1PP15'!B$136</f>
        <v>0</v>
      </c>
      <c r="H63" s="70">
        <f>'1PP15'!F$136</f>
        <v>0</v>
      </c>
      <c r="I63" s="70">
        <f>'1PP15'!L$136</f>
        <v>0</v>
      </c>
    </row>
    <row r="64" spans="1:9" s="5" customFormat="1" ht="21" customHeight="1">
      <c r="A64" s="217"/>
      <c r="B64" s="222"/>
      <c r="C64" s="223"/>
      <c r="D64" s="223"/>
      <c r="E64" s="224"/>
      <c r="F64" s="36" t="str">
        <f>F$22</f>
        <v/>
      </c>
      <c r="G64" s="70">
        <f>'1PP15'!B$139</f>
        <v>0</v>
      </c>
      <c r="H64" s="70">
        <f>'1PP15'!F$139</f>
        <v>0</v>
      </c>
      <c r="I64" s="70">
        <f>'1PP15'!L$139</f>
        <v>0</v>
      </c>
    </row>
    <row r="65" spans="1:9" s="5" customFormat="1" ht="21" customHeight="1">
      <c r="A65" s="218"/>
      <c r="B65" s="225"/>
      <c r="C65" s="226"/>
      <c r="D65" s="226"/>
      <c r="E65" s="227"/>
      <c r="F65" s="36" t="str">
        <f>F$23</f>
        <v/>
      </c>
      <c r="G65" s="70">
        <f>'1PP15'!B$142</f>
        <v>0</v>
      </c>
      <c r="H65" s="70">
        <f>'1PP15'!F$142</f>
        <v>0</v>
      </c>
      <c r="I65" s="70">
        <f>'1PP15'!L$142</f>
        <v>0</v>
      </c>
    </row>
    <row r="66" spans="1:9" s="5" customFormat="1" ht="21" customHeight="1">
      <c r="A66" s="216" t="s">
        <v>92</v>
      </c>
      <c r="B66" s="219" t="str">
        <f>TRIM('1PP16'!A$14)&amp;"   "&amp;TRIM('1PP16'!A$20)</f>
        <v xml:space="preserve">   </v>
      </c>
      <c r="C66" s="220"/>
      <c r="D66" s="220"/>
      <c r="E66" s="221"/>
      <c r="F66" s="36" t="str">
        <f>F$21</f>
        <v/>
      </c>
      <c r="G66" s="70">
        <f>'1PP16'!B$136</f>
        <v>0</v>
      </c>
      <c r="H66" s="70">
        <f>'1PP16'!F$136</f>
        <v>0</v>
      </c>
      <c r="I66" s="70">
        <f>'1PP16'!L$136</f>
        <v>0</v>
      </c>
    </row>
    <row r="67" spans="1:9" s="5" customFormat="1" ht="21" customHeight="1">
      <c r="A67" s="217"/>
      <c r="B67" s="222"/>
      <c r="C67" s="223"/>
      <c r="D67" s="223"/>
      <c r="E67" s="224"/>
      <c r="F67" s="36" t="str">
        <f>F$22</f>
        <v/>
      </c>
      <c r="G67" s="70">
        <f>'1PP16'!B$139</f>
        <v>0</v>
      </c>
      <c r="H67" s="70">
        <f>'1PP16'!F$139</f>
        <v>0</v>
      </c>
      <c r="I67" s="70">
        <f>'1PP16'!L$139</f>
        <v>0</v>
      </c>
    </row>
    <row r="68" spans="1:9" s="5" customFormat="1" ht="21" customHeight="1">
      <c r="A68" s="218"/>
      <c r="B68" s="225"/>
      <c r="C68" s="226"/>
      <c r="D68" s="226"/>
      <c r="E68" s="227"/>
      <c r="F68" s="36" t="str">
        <f>F$23</f>
        <v/>
      </c>
      <c r="G68" s="70">
        <f>'1PP16'!B$142</f>
        <v>0</v>
      </c>
      <c r="H68" s="70">
        <f>'1PP16'!F$142</f>
        <v>0</v>
      </c>
      <c r="I68" s="70">
        <f>'1PP16'!L$142</f>
        <v>0</v>
      </c>
    </row>
    <row r="69" spans="1:9" s="5" customFormat="1" ht="21" customHeight="1">
      <c r="A69" s="216" t="s">
        <v>93</v>
      </c>
      <c r="B69" s="219" t="str">
        <f>TRIM('1PP17'!A$14)&amp;"   "&amp;TRIM('1PP17'!A$20)</f>
        <v xml:space="preserve">   </v>
      </c>
      <c r="C69" s="220"/>
      <c r="D69" s="220"/>
      <c r="E69" s="221"/>
      <c r="F69" s="36" t="str">
        <f>F$21</f>
        <v/>
      </c>
      <c r="G69" s="70">
        <f>'1PP17'!B$136</f>
        <v>0</v>
      </c>
      <c r="H69" s="70">
        <f>'1PP17'!F$136</f>
        <v>0</v>
      </c>
      <c r="I69" s="70">
        <f>'1PP17'!L$136</f>
        <v>0</v>
      </c>
    </row>
    <row r="70" spans="1:9" s="5" customFormat="1" ht="21" customHeight="1">
      <c r="A70" s="217"/>
      <c r="B70" s="222"/>
      <c r="C70" s="223"/>
      <c r="D70" s="223"/>
      <c r="E70" s="224"/>
      <c r="F70" s="36" t="str">
        <f>F$22</f>
        <v/>
      </c>
      <c r="G70" s="70">
        <f>'1PP17'!B$139</f>
        <v>0</v>
      </c>
      <c r="H70" s="70">
        <f>'1PP17'!F$139</f>
        <v>0</v>
      </c>
      <c r="I70" s="70">
        <f>'1PP17'!L$139</f>
        <v>0</v>
      </c>
    </row>
    <row r="71" spans="1:9" s="5" customFormat="1" ht="21" customHeight="1">
      <c r="A71" s="218"/>
      <c r="B71" s="225"/>
      <c r="C71" s="226"/>
      <c r="D71" s="226"/>
      <c r="E71" s="227"/>
      <c r="F71" s="36" t="str">
        <f>F$23</f>
        <v/>
      </c>
      <c r="G71" s="70">
        <f>'1PP17'!B$142</f>
        <v>0</v>
      </c>
      <c r="H71" s="70">
        <f>'1PP17'!F$142</f>
        <v>0</v>
      </c>
      <c r="I71" s="70">
        <f>'1PP17'!L$142</f>
        <v>0</v>
      </c>
    </row>
    <row r="72" spans="1:9" s="5" customFormat="1" ht="21" customHeight="1">
      <c r="A72" s="216" t="s">
        <v>94</v>
      </c>
      <c r="B72" s="219" t="str">
        <f>TRIM('1PP18'!A$14)&amp;"   "&amp;TRIM('1PP18'!A$20)</f>
        <v xml:space="preserve">   </v>
      </c>
      <c r="C72" s="220"/>
      <c r="D72" s="220"/>
      <c r="E72" s="221"/>
      <c r="F72" s="36" t="str">
        <f>F$21</f>
        <v/>
      </c>
      <c r="G72" s="70">
        <f>'1PP18'!B$136</f>
        <v>0</v>
      </c>
      <c r="H72" s="70">
        <f>'1PP18'!F$136</f>
        <v>0</v>
      </c>
      <c r="I72" s="70">
        <f>'1PP18'!L$136</f>
        <v>0</v>
      </c>
    </row>
    <row r="73" spans="1:9" s="5" customFormat="1" ht="21" customHeight="1">
      <c r="A73" s="217"/>
      <c r="B73" s="222"/>
      <c r="C73" s="223"/>
      <c r="D73" s="223"/>
      <c r="E73" s="224"/>
      <c r="F73" s="36" t="str">
        <f>F$22</f>
        <v/>
      </c>
      <c r="G73" s="70">
        <f>'1PP18'!B$139</f>
        <v>0</v>
      </c>
      <c r="H73" s="70">
        <f>'1PP18'!F$139</f>
        <v>0</v>
      </c>
      <c r="I73" s="70">
        <f>'1PP18'!L$139</f>
        <v>0</v>
      </c>
    </row>
    <row r="74" spans="1:9" s="5" customFormat="1" ht="21" customHeight="1">
      <c r="A74" s="218"/>
      <c r="B74" s="225"/>
      <c r="C74" s="226"/>
      <c r="D74" s="226"/>
      <c r="E74" s="227"/>
      <c r="F74" s="36" t="str">
        <f>F$23</f>
        <v/>
      </c>
      <c r="G74" s="70">
        <f>'1PP18'!B$142</f>
        <v>0</v>
      </c>
      <c r="H74" s="70">
        <f>'1PP18'!F$142</f>
        <v>0</v>
      </c>
      <c r="I74" s="70">
        <f>'1PP18'!L$142</f>
        <v>0</v>
      </c>
    </row>
    <row r="75" spans="1:9" s="5" customFormat="1" ht="21" customHeight="1">
      <c r="A75" s="216" t="s">
        <v>95</v>
      </c>
      <c r="B75" s="219" t="str">
        <f>TRIM('1PP19'!A$14)&amp;"   "&amp;TRIM('1PP19'!A$20)</f>
        <v xml:space="preserve">   </v>
      </c>
      <c r="C75" s="220"/>
      <c r="D75" s="220"/>
      <c r="E75" s="221"/>
      <c r="F75" s="36" t="str">
        <f>F$21</f>
        <v/>
      </c>
      <c r="G75" s="70">
        <f>'1PP19'!B$136</f>
        <v>0</v>
      </c>
      <c r="H75" s="70">
        <f>'1PP19'!F$136</f>
        <v>0</v>
      </c>
      <c r="I75" s="70">
        <f>'1PP19'!L$136</f>
        <v>0</v>
      </c>
    </row>
    <row r="76" spans="1:9" s="5" customFormat="1" ht="21" customHeight="1">
      <c r="A76" s="217"/>
      <c r="B76" s="222"/>
      <c r="C76" s="223"/>
      <c r="D76" s="223"/>
      <c r="E76" s="224"/>
      <c r="F76" s="36" t="str">
        <f>F$22</f>
        <v/>
      </c>
      <c r="G76" s="70">
        <f>'1PP19'!B$139</f>
        <v>0</v>
      </c>
      <c r="H76" s="70">
        <f>'1PP19'!F$139</f>
        <v>0</v>
      </c>
      <c r="I76" s="70">
        <f>'1PP19'!L$139</f>
        <v>0</v>
      </c>
    </row>
    <row r="77" spans="1:9" s="5" customFormat="1" ht="21" customHeight="1">
      <c r="A77" s="218"/>
      <c r="B77" s="225"/>
      <c r="C77" s="226"/>
      <c r="D77" s="226"/>
      <c r="E77" s="227"/>
      <c r="F77" s="36" t="str">
        <f>F$23</f>
        <v/>
      </c>
      <c r="G77" s="70">
        <f>'1PP19'!B$142</f>
        <v>0</v>
      </c>
      <c r="H77" s="70">
        <f>'1PP19'!F$142</f>
        <v>0</v>
      </c>
      <c r="I77" s="70">
        <f>'1PP19'!L$142</f>
        <v>0</v>
      </c>
    </row>
    <row r="78" spans="1:9" s="5" customFormat="1" ht="21" customHeight="1">
      <c r="A78" s="216" t="s">
        <v>96</v>
      </c>
      <c r="B78" s="219" t="str">
        <f>TRIM('1PP20'!A$14)&amp;"   "&amp;TRIM('1PP20'!A$20)</f>
        <v xml:space="preserve">   </v>
      </c>
      <c r="C78" s="220"/>
      <c r="D78" s="220"/>
      <c r="E78" s="221"/>
      <c r="F78" s="36" t="str">
        <f>F$21</f>
        <v/>
      </c>
      <c r="G78" s="70">
        <f>'1PP20'!B$136</f>
        <v>0</v>
      </c>
      <c r="H78" s="70">
        <f>'1PP20'!F$136</f>
        <v>0</v>
      </c>
      <c r="I78" s="70">
        <f>'1PP20'!L$136</f>
        <v>0</v>
      </c>
    </row>
    <row r="79" spans="1:9" s="5" customFormat="1" ht="21" customHeight="1">
      <c r="A79" s="217"/>
      <c r="B79" s="222"/>
      <c r="C79" s="223"/>
      <c r="D79" s="223"/>
      <c r="E79" s="224"/>
      <c r="F79" s="36" t="str">
        <f>F$22</f>
        <v/>
      </c>
      <c r="G79" s="70">
        <f>'1PP20'!B$139</f>
        <v>0</v>
      </c>
      <c r="H79" s="70">
        <f>'1PP20'!F$139</f>
        <v>0</v>
      </c>
      <c r="I79" s="70">
        <f>'1PP20'!L$139</f>
        <v>0</v>
      </c>
    </row>
    <row r="80" spans="1:9" s="5" customFormat="1" ht="21" customHeight="1">
      <c r="A80" s="218"/>
      <c r="B80" s="225"/>
      <c r="C80" s="226"/>
      <c r="D80" s="226"/>
      <c r="E80" s="227"/>
      <c r="F80" s="36" t="str">
        <f>F$23</f>
        <v/>
      </c>
      <c r="G80" s="70">
        <f>'1PP20'!B$142</f>
        <v>0</v>
      </c>
      <c r="H80" s="70">
        <f>'1PP20'!F$142</f>
        <v>0</v>
      </c>
      <c r="I80" s="70">
        <f>'1PP20'!L$142</f>
        <v>0</v>
      </c>
    </row>
    <row r="81" spans="1:9" s="5" customFormat="1" ht="21" customHeight="1">
      <c r="A81" s="207" t="s">
        <v>97</v>
      </c>
      <c r="B81" s="208"/>
      <c r="C81" s="208"/>
      <c r="D81" s="208"/>
      <c r="E81" s="209"/>
      <c r="F81" s="37" t="str">
        <f>F$21</f>
        <v/>
      </c>
      <c r="G81" s="70">
        <f t="shared" ref="G81:I83" si="0">G21+G24+G27+G30+G33+G36+G39+G42+G45+G48+G51+G54+G57+G60+G63+G66+G69+G72+G75+G78</f>
        <v>0</v>
      </c>
      <c r="H81" s="70">
        <f t="shared" si="0"/>
        <v>0</v>
      </c>
      <c r="I81" s="70">
        <f t="shared" si="0"/>
        <v>0</v>
      </c>
    </row>
    <row r="82" spans="1:9" s="5" customFormat="1" ht="21" customHeight="1">
      <c r="A82" s="210"/>
      <c r="B82" s="211"/>
      <c r="C82" s="211"/>
      <c r="D82" s="211"/>
      <c r="E82" s="212"/>
      <c r="F82" s="37" t="str">
        <f>F$22</f>
        <v/>
      </c>
      <c r="G82" s="70">
        <f t="shared" si="0"/>
        <v>0</v>
      </c>
      <c r="H82" s="70">
        <f t="shared" si="0"/>
        <v>0</v>
      </c>
      <c r="I82" s="70">
        <f t="shared" si="0"/>
        <v>0</v>
      </c>
    </row>
    <row r="83" spans="1:9" s="5" customFormat="1" ht="21" customHeight="1">
      <c r="A83" s="213"/>
      <c r="B83" s="214"/>
      <c r="C83" s="214"/>
      <c r="D83" s="214"/>
      <c r="E83" s="215"/>
      <c r="F83" s="38" t="str">
        <f>F$23</f>
        <v/>
      </c>
      <c r="G83" s="70">
        <f t="shared" si="0"/>
        <v>0</v>
      </c>
      <c r="H83" s="70">
        <f t="shared" si="0"/>
        <v>0</v>
      </c>
      <c r="I83" s="70">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 right="0" top="0" bottom="0" header="0"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xr:uid="{00000000-0002-0000-0100-000000000000}">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6"/>
  <sheetViews>
    <sheetView topLeftCell="A82" zoomScaleNormal="100" workbookViewId="0">
      <selection activeCell="A14" sqref="A14:O14"/>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 right="0" top="0" bottom="0"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xr:uid="{00000000-0002-0000-0200-000000000000}">
      <formula1>0</formula1>
      <formula2>99999999999</formula2>
    </dataValidation>
    <dataValidation type="decimal" allowBlank="1" showErrorMessage="1" errorTitle="KLAIDA !" error="Įveskite skaičius !" sqref="H29:J30 L29:M30 L33:M33 H33:J33 H36:J36 L36:M36 L39:M39 H39:J39 G29:G44 K29:K44 N29:N44 L42:M42 H42:J42" xr:uid="{00000000-0002-0000-0200-000001000000}">
      <formula1>0</formula1>
      <formula2>99999999999999</formula2>
    </dataValidation>
    <dataValidation type="date" errorStyle="warning" allowBlank="1" showErrorMessage="1" errorTitle="Įveskite teisingą datą" sqref="A18:O18" xr:uid="{00000000-0002-0000-0200-000002000000}">
      <formula1>25569</formula1>
      <formula2>44196</formula2>
    </dataValidation>
    <dataValidation type="decimal" allowBlank="1" showErrorMessage="1" errorTitle="Klaida" error="Įveskite skaičių iki  0,5" sqref="O118:O129" xr:uid="{00000000-0002-0000-0200-000003000000}">
      <formula1>0</formula1>
      <formula2>0.5</formula2>
    </dataValidation>
    <dataValidation errorStyle="warning" allowBlank="1" showErrorMessage="1" sqref="J51 J54 J57 J60 J63 J66 J69 J72 J75 J78 J81 J84" xr:uid="{00000000-0002-0000-0200-000004000000}"/>
    <dataValidation type="list" allowBlank="1" showInputMessage="1" showErrorMessage="1" sqref="F51:F86 G98:G102 G105:G109 G112:G116" xr:uid="{00000000-0002-0000-0200-000005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46"/>
  <sheetViews>
    <sheetView workbookViewId="0">
      <selection activeCell="A14" sqref="A14:O14"/>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 right="0" top="0" bottom="0"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xr:uid="{00000000-0002-0000-0300-000000000000}"/>
    <dataValidation type="decimal" allowBlank="1" showErrorMessage="1" errorTitle="Klaida" error="Įveskite skaičių iki  0,5" sqref="O118:O129" xr:uid="{00000000-0002-0000-0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300-000002000000}">
      <formula1>0</formula1>
      <formula2>99999999999999</formula2>
    </dataValidation>
    <dataValidation type="decimal" errorStyle="warning" allowBlank="1" showErrorMessage="1" error="Skaitinė reikšmė" sqref="Q20" xr:uid="{00000000-0002-0000-0300-000003000000}">
      <formula1>0</formula1>
      <formula2>99999999999</formula2>
    </dataValidation>
    <dataValidation type="list" allowBlank="1" showInputMessage="1" showErrorMessage="1" sqref="F51:F86 G98:G102 G105:G109 G112:G116" xr:uid="{00000000-0002-0000-0300-000004000000}">
      <formula1>$V$51:$V$52</formula1>
    </dataValidation>
    <dataValidation type="date" errorStyle="warning" allowBlank="1" showErrorMessage="1" errorTitle="Įveskite teisingą datą" sqref="A18:O18" xr:uid="{00000000-0002-0000-0300-000005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400-000000000000}"/>
    <dataValidation type="decimal" allowBlank="1" showErrorMessage="1" errorTitle="Klaida" error="Įveskite skaičių iki  0,5" sqref="O118:O129" xr:uid="{00000000-0002-0000-0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400-000002000000}">
      <formula1>0</formula1>
      <formula2>99999999999999</formula2>
    </dataValidation>
    <dataValidation type="decimal" errorStyle="warning" allowBlank="1" showErrorMessage="1" error="Skaitinė reikšmė" sqref="Q20" xr:uid="{00000000-0002-0000-0400-000003000000}">
      <formula1>0</formula1>
      <formula2>99999999999</formula2>
    </dataValidation>
    <dataValidation type="list" allowBlank="1" showInputMessage="1" showErrorMessage="1" sqref="F51:F86 G98:G102 G105:G109 G112:G116" xr:uid="{00000000-0002-0000-0400-000004000000}">
      <formula1>$V$51:$V$52</formula1>
    </dataValidation>
    <dataValidation type="date" errorStyle="warning" allowBlank="1" showErrorMessage="1" errorTitle="Įveskite teisingą datą" sqref="A18:O18" xr:uid="{00000000-0002-0000-0400-000005000000}">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A67"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500-000000000000}"/>
    <dataValidation type="decimal" allowBlank="1" showErrorMessage="1" errorTitle="Klaida" error="Įveskite skaičių iki  0,5" sqref="O118:O129" xr:uid="{00000000-0002-0000-0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500-000002000000}">
      <formula1>0</formula1>
      <formula2>99999999999999</formula2>
    </dataValidation>
    <dataValidation type="decimal" errorStyle="warning" allowBlank="1" showErrorMessage="1" error="Skaitinė reikšmė" sqref="Q20" xr:uid="{00000000-0002-0000-0500-000003000000}">
      <formula1>0</formula1>
      <formula2>99999999999</formula2>
    </dataValidation>
    <dataValidation type="list" allowBlank="1" showInputMessage="1" showErrorMessage="1" sqref="F51:F86 G98:G102 G105:G109 G112:G116" xr:uid="{00000000-0002-0000-0500-000004000000}">
      <formula1>$V$51:$V$52</formula1>
    </dataValidation>
    <dataValidation type="date" errorStyle="warning" allowBlank="1" showErrorMessage="1" errorTitle="Įveskite teisingą datą" sqref="A18:O18" xr:uid="{00000000-0002-0000-0500-000005000000}">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600-000000000000}"/>
    <dataValidation type="decimal" allowBlank="1" showErrorMessage="1" errorTitle="Klaida" error="Įveskite skaičių iki  0,5" sqref="O118:O129" xr:uid="{00000000-0002-0000-06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600-000002000000}">
      <formula1>0</formula1>
      <formula2>99999999999999</formula2>
    </dataValidation>
    <dataValidation type="decimal" errorStyle="warning" allowBlank="1" showErrorMessage="1" error="Skaitinė reikšmė" sqref="Q20" xr:uid="{00000000-0002-0000-0600-000003000000}">
      <formula1>0</formula1>
      <formula2>99999999999</formula2>
    </dataValidation>
    <dataValidation type="list" allowBlank="1" showInputMessage="1" showErrorMessage="1" sqref="F51:F86 G98:G102 G105:G109 G112:G116" xr:uid="{00000000-0002-0000-0600-000004000000}">
      <formula1>$V$51:$V$52</formula1>
    </dataValidation>
    <dataValidation type="date" errorStyle="warning" allowBlank="1" showErrorMessage="1" errorTitle="Įveskite teisingą datą" sqref="A18:O18" xr:uid="{00000000-0002-0000-0600-000005000000}">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700-000000000000}"/>
    <dataValidation type="decimal" allowBlank="1" showErrorMessage="1" errorTitle="Klaida" error="Įveskite skaičių iki  0,5" sqref="O118:O129" xr:uid="{00000000-0002-0000-07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700-000002000000}">
      <formula1>0</formula1>
      <formula2>99999999999999</formula2>
    </dataValidation>
    <dataValidation type="decimal" errorStyle="warning" allowBlank="1" showErrorMessage="1" error="Skaitinė reikšmė" sqref="Q20" xr:uid="{00000000-0002-0000-0700-000003000000}">
      <formula1>0</formula1>
      <formula2>99999999999</formula2>
    </dataValidation>
    <dataValidation type="list" allowBlank="1" showInputMessage="1" showErrorMessage="1" sqref="F51:F86 G98:G102 G105:G109 G112:G116" xr:uid="{00000000-0002-0000-0700-000004000000}">
      <formula1>$V$51:$V$52</formula1>
    </dataValidation>
    <dataValidation type="date" errorStyle="warning" allowBlank="1" showErrorMessage="1" errorTitle="Įveskite teisingą datą" sqref="A18:O18" xr:uid="{00000000-0002-0000-0700-000005000000}">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800-000000000000}"/>
    <dataValidation type="decimal" allowBlank="1" showErrorMessage="1" errorTitle="Klaida" error="Įveskite skaičių iki  0,5" sqref="O118:O129" xr:uid="{00000000-0002-0000-08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800-000002000000}">
      <formula1>0</formula1>
      <formula2>99999999999999</formula2>
    </dataValidation>
    <dataValidation type="decimal" errorStyle="warning" allowBlank="1" showErrorMessage="1" error="Skaitinė reikšmė" sqref="Q20" xr:uid="{00000000-0002-0000-0800-000003000000}">
      <formula1>0</formula1>
      <formula2>99999999999</formula2>
    </dataValidation>
    <dataValidation type="list" allowBlank="1" showInputMessage="1" showErrorMessage="1" sqref="F51:F86 G98:G102 G105:G109 G112:G116" xr:uid="{00000000-0002-0000-0800-000004000000}">
      <formula1>$V$51:$V$52</formula1>
    </dataValidation>
    <dataValidation type="date" errorStyle="warning" allowBlank="1" showErrorMessage="1" errorTitle="Įveskite teisingą datą" sqref="A18:O18" xr:uid="{00000000-0002-0000-0800-000005000000}">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900-000000000000}"/>
    <dataValidation type="decimal" allowBlank="1" showErrorMessage="1" errorTitle="Klaida" error="Įveskite skaičių iki  0,5" sqref="O118:O129" xr:uid="{00000000-0002-0000-09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900-000002000000}">
      <formula1>0</formula1>
      <formula2>99999999999999</formula2>
    </dataValidation>
    <dataValidation type="decimal" errorStyle="warning" allowBlank="1" showErrorMessage="1" error="Skaitinė reikšmė" sqref="Q20" xr:uid="{00000000-0002-0000-0900-000003000000}">
      <formula1>0</formula1>
      <formula2>99999999999</formula2>
    </dataValidation>
    <dataValidation type="list" allowBlank="1" showInputMessage="1" showErrorMessage="1" sqref="F51:F86 G98:G102 G105:G109 G112:G116" xr:uid="{00000000-0002-0000-0900-000004000000}">
      <formula1>$V$51:$V$52</formula1>
    </dataValidation>
    <dataValidation type="date" errorStyle="warning" allowBlank="1" showErrorMessage="1" errorTitle="Įveskite teisingą datą" sqref="A18:O18" xr:uid="{00000000-0002-0000-0900-000005000000}">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A00-000000000000}"/>
    <dataValidation type="decimal" allowBlank="1" showErrorMessage="1" errorTitle="Klaida" error="Įveskite skaičių iki  0,5" sqref="O118:O129" xr:uid="{00000000-0002-0000-0A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A00-000002000000}">
      <formula1>0</formula1>
      <formula2>99999999999999</formula2>
    </dataValidation>
    <dataValidation type="decimal" errorStyle="warning" allowBlank="1" showErrorMessage="1" error="Skaitinė reikšmė" sqref="Q20" xr:uid="{00000000-0002-0000-0A00-000003000000}">
      <formula1>0</formula1>
      <formula2>99999999999</formula2>
    </dataValidation>
    <dataValidation type="list" allowBlank="1" showInputMessage="1" showErrorMessage="1" sqref="F51:F86 G98:G102 G105:G109 G112:G116" xr:uid="{00000000-0002-0000-0A00-000004000000}">
      <formula1>$V$51:$V$52</formula1>
    </dataValidation>
    <dataValidation type="date" errorStyle="warning" allowBlank="1" showErrorMessage="1" errorTitle="Įveskite teisingą datą" sqref="A18:O18" xr:uid="{00000000-0002-0000-0A00-000005000000}">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B00-000000000000}"/>
    <dataValidation type="decimal" allowBlank="1" showErrorMessage="1" errorTitle="Klaida" error="Įveskite skaičių iki  0,5" sqref="O118:O129" xr:uid="{00000000-0002-0000-0B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B00-000002000000}">
      <formula1>0</formula1>
      <formula2>99999999999999</formula2>
    </dataValidation>
    <dataValidation type="decimal" errorStyle="warning" allowBlank="1" showErrorMessage="1" error="Skaitinė reikšmė" sqref="Q20" xr:uid="{00000000-0002-0000-0B00-000003000000}">
      <formula1>0</formula1>
      <formula2>99999999999</formula2>
    </dataValidation>
    <dataValidation type="list" allowBlank="1" showInputMessage="1" showErrorMessage="1" sqref="F51:F86 G98:G102 G105:G109 G112:G116" xr:uid="{00000000-0002-0000-0B00-000004000000}">
      <formula1>$V$51:$V$52</formula1>
    </dataValidation>
    <dataValidation type="date" errorStyle="warning" allowBlank="1" showErrorMessage="1" errorTitle="Įveskite teisingą datą" sqref="A18:O18" xr:uid="{00000000-0002-0000-0B00-000005000000}">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C00-000000000000}"/>
    <dataValidation type="decimal" allowBlank="1" showErrorMessage="1" errorTitle="Klaida" error="Įveskite skaičių iki  0,5" sqref="O118:O129" xr:uid="{00000000-0002-0000-0C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C00-000002000000}">
      <formula1>0</formula1>
      <formula2>99999999999999</formula2>
    </dataValidation>
    <dataValidation type="decimal" errorStyle="warning" allowBlank="1" showErrorMessage="1" error="Skaitinė reikšmė" sqref="Q20" xr:uid="{00000000-0002-0000-0C00-000003000000}">
      <formula1>0</formula1>
      <formula2>99999999999</formula2>
    </dataValidation>
    <dataValidation type="list" allowBlank="1" showInputMessage="1" showErrorMessage="1" sqref="F51:F86 G98:G102 G105:G109 G112:G116" xr:uid="{00000000-0002-0000-0C00-000004000000}">
      <formula1>$V$51:$V$52</formula1>
    </dataValidation>
    <dataValidation type="date" errorStyle="warning" allowBlank="1" showErrorMessage="1" errorTitle="Įveskite teisingą datą" sqref="A18:O18" xr:uid="{00000000-0002-0000-0C00-000005000000}">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D00-000000000000}"/>
    <dataValidation type="decimal" allowBlank="1" showErrorMessage="1" errorTitle="Klaida" error="Įveskite skaičių iki  0,5" sqref="O118:O129" xr:uid="{00000000-0002-0000-0D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D00-000002000000}">
      <formula1>0</formula1>
      <formula2>99999999999999</formula2>
    </dataValidation>
    <dataValidation type="decimal" errorStyle="warning" allowBlank="1" showErrorMessage="1" error="Skaitinė reikšmė" sqref="Q20" xr:uid="{00000000-0002-0000-0D00-000003000000}">
      <formula1>0</formula1>
      <formula2>99999999999</formula2>
    </dataValidation>
    <dataValidation type="list" allowBlank="1" showInputMessage="1" showErrorMessage="1" sqref="F51:F86 G98:G102 G105:G109 G112:G116" xr:uid="{00000000-0002-0000-0D00-000004000000}">
      <formula1>$V$51:$V$52</formula1>
    </dataValidation>
    <dataValidation type="date" errorStyle="warning" allowBlank="1" showErrorMessage="1" errorTitle="Įveskite teisingą datą" sqref="A18:O18" xr:uid="{00000000-0002-0000-0D00-000005000000}">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46"/>
  <sheetViews>
    <sheetView topLeftCell="A31" workbookViewId="0">
      <selection activeCell="B19" sqref="B19:O19"/>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E00-000000000000}"/>
    <dataValidation type="decimal" allowBlank="1" showErrorMessage="1" errorTitle="Klaida" error="Įveskite skaičių iki  0,5" sqref="O118:O129" xr:uid="{00000000-0002-0000-0E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E00-000002000000}">
      <formula1>0</formula1>
      <formula2>99999999999999</formula2>
    </dataValidation>
    <dataValidation type="decimal" errorStyle="warning" allowBlank="1" showErrorMessage="1" error="Skaitinė reikšmė" sqref="Q20" xr:uid="{00000000-0002-0000-0E00-000003000000}">
      <formula1>0</formula1>
      <formula2>99999999999</formula2>
    </dataValidation>
    <dataValidation type="list" allowBlank="1" showInputMessage="1" showErrorMessage="1" sqref="F51:F86 G98:G102 G105:G109 G112:G116" xr:uid="{00000000-0002-0000-0E00-000004000000}">
      <formula1>$V$51:$V$52</formula1>
    </dataValidation>
    <dataValidation type="date" errorStyle="warning" allowBlank="1" showErrorMessage="1" errorTitle="Įveskite teisingą datą" sqref="A18:O18" xr:uid="{00000000-0002-0000-0E00-000005000000}">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0F00-000000000000}"/>
    <dataValidation type="decimal" allowBlank="1" showErrorMessage="1" errorTitle="Klaida" error="Įveskite skaičių iki  0,5" sqref="O118:O129" xr:uid="{00000000-0002-0000-0F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0F00-000002000000}">
      <formula1>0</formula1>
      <formula2>99999999999999</formula2>
    </dataValidation>
    <dataValidation type="decimal" errorStyle="warning" allowBlank="1" showErrorMessage="1" error="Skaitinė reikšmė" sqref="Q20" xr:uid="{00000000-0002-0000-0F00-000003000000}">
      <formula1>0</formula1>
      <formula2>99999999999</formula2>
    </dataValidation>
    <dataValidation type="list" allowBlank="1" showInputMessage="1" showErrorMessage="1" sqref="F51:F86 G98:G102 G105:G109 G112:G116" xr:uid="{00000000-0002-0000-0F00-000004000000}">
      <formula1>$V$51:$V$52</formula1>
    </dataValidation>
    <dataValidation type="date" errorStyle="warning" allowBlank="1" showErrorMessage="1" errorTitle="Įveskite teisingą datą" sqref="A18:O18" xr:uid="{00000000-0002-0000-0F00-000005000000}">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000-000000000000}"/>
    <dataValidation type="decimal" allowBlank="1" showErrorMessage="1" errorTitle="Klaida" error="Įveskite skaičių iki  0,5" sqref="O118:O129" xr:uid="{00000000-0002-0000-10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000-000002000000}">
      <formula1>0</formula1>
      <formula2>99999999999999</formula2>
    </dataValidation>
    <dataValidation type="decimal" errorStyle="warning" allowBlank="1" showErrorMessage="1" error="Skaitinė reikšmė" sqref="Q20" xr:uid="{00000000-0002-0000-1000-000003000000}">
      <formula1>0</formula1>
      <formula2>99999999999</formula2>
    </dataValidation>
    <dataValidation type="list" allowBlank="1" showInputMessage="1" showErrorMessage="1" sqref="F51:F86 G98:G102 G105:G109 G112:G116" xr:uid="{00000000-0002-0000-1000-000004000000}">
      <formula1>$V$51:$V$52</formula1>
    </dataValidation>
    <dataValidation type="date" errorStyle="warning" allowBlank="1" showErrorMessage="1" errorTitle="Įveskite teisingą datą" sqref="A18:O18" xr:uid="{00000000-0002-0000-1000-000005000000}">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100-000000000000}"/>
    <dataValidation type="decimal" allowBlank="1" showErrorMessage="1" errorTitle="Klaida" error="Įveskite skaičių iki  0,5" sqref="O118:O129" xr:uid="{00000000-0002-0000-11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100-000002000000}">
      <formula1>0</formula1>
      <formula2>99999999999999</formula2>
    </dataValidation>
    <dataValidation type="decimal" errorStyle="warning" allowBlank="1" showErrorMessage="1" error="Skaitinė reikšmė" sqref="Q20" xr:uid="{00000000-0002-0000-1100-000003000000}">
      <formula1>0</formula1>
      <formula2>99999999999</formula2>
    </dataValidation>
    <dataValidation type="list" allowBlank="1" showInputMessage="1" showErrorMessage="1" sqref="F51:F86 G98:G102 G105:G109 G112:G116" xr:uid="{00000000-0002-0000-1100-000004000000}">
      <formula1>$V$51:$V$52</formula1>
    </dataValidation>
    <dataValidation type="date" errorStyle="warning" allowBlank="1" showErrorMessage="1" errorTitle="Įveskite teisingą datą" sqref="A18:O18" xr:uid="{00000000-0002-0000-1100-000005000000}">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200-000000000000}"/>
    <dataValidation type="decimal" allowBlank="1" showErrorMessage="1" errorTitle="Klaida" error="Įveskite skaičių iki  0,5" sqref="O118:O129" xr:uid="{00000000-0002-0000-12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200-000002000000}">
      <formula1>0</formula1>
      <formula2>99999999999999</formula2>
    </dataValidation>
    <dataValidation type="decimal" errorStyle="warning" allowBlank="1" showErrorMessage="1" error="Skaitinė reikšmė" sqref="Q20" xr:uid="{00000000-0002-0000-1200-000003000000}">
      <formula1>0</formula1>
      <formula2>99999999999</formula2>
    </dataValidation>
    <dataValidation type="list" allowBlank="1" showInputMessage="1" showErrorMessage="1" sqref="F51:F86 G98:G102 G105:G109 G112:G116" xr:uid="{00000000-0002-0000-1200-000004000000}">
      <formula1>$V$51:$V$52</formula1>
    </dataValidation>
    <dataValidation type="date" errorStyle="warning" allowBlank="1" showErrorMessage="1" errorTitle="Įveskite teisingą datą" sqref="A18:O18" xr:uid="{00000000-0002-0000-1200-000005000000}">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300-000000000000}"/>
    <dataValidation type="decimal" allowBlank="1" showErrorMessage="1" errorTitle="Klaida" error="Įveskite skaičių iki  0,5" sqref="O118:O129" xr:uid="{00000000-0002-0000-13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300-000002000000}">
      <formula1>0</formula1>
      <formula2>99999999999999</formula2>
    </dataValidation>
    <dataValidation type="decimal" errorStyle="warning" allowBlank="1" showErrorMessage="1" error="Skaitinė reikšmė" sqref="Q20" xr:uid="{00000000-0002-0000-1300-000003000000}">
      <formula1>0</formula1>
      <formula2>99999999999</formula2>
    </dataValidation>
    <dataValidation type="list" allowBlank="1" showInputMessage="1" showErrorMessage="1" sqref="F51:F86 G98:G102 G105:G109 G112:G116" xr:uid="{00000000-0002-0000-1300-000004000000}">
      <formula1>$V$51:$V$52</formula1>
    </dataValidation>
    <dataValidation type="date" errorStyle="warning" allowBlank="1" showErrorMessage="1" errorTitle="Įveskite teisingą datą" sqref="A18:O18" xr:uid="{00000000-0002-0000-1300-000005000000}">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400-000000000000}"/>
    <dataValidation type="decimal" allowBlank="1" showErrorMessage="1" errorTitle="Klaida" error="Įveskite skaičių iki  0,5" sqref="O118:O129" xr:uid="{00000000-0002-0000-14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400-000002000000}">
      <formula1>0</formula1>
      <formula2>99999999999999</formula2>
    </dataValidation>
    <dataValidation type="decimal" errorStyle="warning" allowBlank="1" showErrorMessage="1" error="Skaitinė reikšmė" sqref="Q20" xr:uid="{00000000-0002-0000-1400-000003000000}">
      <formula1>0</formula1>
      <formula2>99999999999</formula2>
    </dataValidation>
    <dataValidation type="list" allowBlank="1" showInputMessage="1" showErrorMessage="1" sqref="F51:F86 G98:G102 G105:G109 G112:G116" xr:uid="{00000000-0002-0000-1400-000004000000}">
      <formula1>$V$51:$V$52</formula1>
    </dataValidation>
    <dataValidation type="date" errorStyle="warning" allowBlank="1" showErrorMessage="1" errorTitle="Įveskite teisingą datą" sqref="A18:O18" xr:uid="{00000000-0002-0000-1400-000005000000}">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46"/>
  <sheetViews>
    <sheetView workbookViewId="0">
      <selection sqref="A1:XFD1048576"/>
    </sheetView>
  </sheetViews>
  <sheetFormatPr defaultColWidth="9.33203125" defaultRowHeight="15.6"/>
  <cols>
    <col min="1" max="1" width="7.1640625" style="8" customWidth="1"/>
    <col min="2" max="2" width="9.33203125" style="8"/>
    <col min="3" max="3" width="4.5" style="8" customWidth="1"/>
    <col min="4" max="4" width="9" style="8" customWidth="1"/>
    <col min="5" max="5" width="8.5" style="8" customWidth="1"/>
    <col min="6" max="6" width="4" style="8" customWidth="1"/>
    <col min="7" max="7" width="10.6640625" style="8" customWidth="1"/>
    <col min="8" max="8" width="5" style="8" customWidth="1"/>
    <col min="9" max="9" width="2.83203125" style="8" customWidth="1"/>
    <col min="10" max="10" width="1.5" style="8" customWidth="1"/>
    <col min="11" max="11" width="5.33203125" style="8" customWidth="1"/>
    <col min="12" max="12" width="11.5" style="8" customWidth="1"/>
    <col min="13" max="13" width="3.33203125" style="8" hidden="1" customWidth="1"/>
    <col min="14" max="14" width="8.33203125" style="8" customWidth="1"/>
    <col min="15" max="15" width="7.1640625" style="8" customWidth="1"/>
    <col min="16" max="16" width="1.83203125" style="8" customWidth="1"/>
    <col min="17" max="17" width="2.83203125" style="8" hidden="1" customWidth="1"/>
    <col min="18" max="18" width="11.33203125" style="8" customWidth="1"/>
    <col min="19" max="21" width="9.33203125" style="8"/>
    <col min="22" max="22" width="2.33203125" style="8" hidden="1" customWidth="1"/>
    <col min="23" max="16384" width="9.33203125" style="8"/>
  </cols>
  <sheetData>
    <row r="1" spans="1:15" ht="14.25" customHeight="1">
      <c r="A1" s="3"/>
      <c r="I1" s="270"/>
      <c r="J1" s="270"/>
      <c r="K1" s="270"/>
      <c r="L1" s="270"/>
      <c r="M1" s="270"/>
      <c r="N1" s="270"/>
      <c r="O1" s="270"/>
    </row>
    <row r="2" spans="1:15" ht="16.5" customHeight="1">
      <c r="A2" s="2"/>
      <c r="I2" s="270"/>
      <c r="J2" s="270"/>
      <c r="K2" s="270"/>
      <c r="L2" s="270"/>
      <c r="M2" s="270"/>
      <c r="N2" s="270"/>
      <c r="O2" s="270"/>
    </row>
    <row r="3" spans="1:15" ht="16.5" customHeight="1">
      <c r="A3" s="2"/>
      <c r="C3" s="2"/>
      <c r="D3" s="2"/>
      <c r="E3" s="404" t="s">
        <v>98</v>
      </c>
      <c r="F3" s="404"/>
      <c r="G3" s="404"/>
      <c r="H3" s="2"/>
      <c r="I3" s="2"/>
      <c r="J3" s="2"/>
      <c r="K3" s="2"/>
      <c r="L3" s="82"/>
      <c r="M3" s="82"/>
      <c r="N3" s="82"/>
      <c r="O3" s="82"/>
    </row>
    <row r="4" spans="1:15" ht="16.5" customHeight="1">
      <c r="A4" s="2"/>
      <c r="C4" s="268" t="s">
        <v>99</v>
      </c>
      <c r="D4" s="268"/>
      <c r="E4" s="268"/>
      <c r="F4" s="268"/>
      <c r="G4" s="268"/>
      <c r="H4" s="268"/>
      <c r="I4" s="268"/>
      <c r="J4" s="268"/>
      <c r="K4" s="268"/>
      <c r="L4" s="268"/>
      <c r="M4" s="88"/>
      <c r="N4" s="88"/>
      <c r="O4" s="88"/>
    </row>
    <row r="5" spans="1:15">
      <c r="A5" s="1"/>
      <c r="C5" s="190" t="s">
        <v>100</v>
      </c>
      <c r="D5" s="190"/>
      <c r="E5" s="190"/>
      <c r="F5" s="190"/>
      <c r="G5" s="190"/>
      <c r="H5" s="190"/>
      <c r="I5" s="190"/>
      <c r="J5" s="190"/>
      <c r="K5" s="190"/>
      <c r="L5" s="190"/>
      <c r="M5" s="190"/>
      <c r="N5" s="1"/>
      <c r="O5" s="2"/>
    </row>
    <row r="6" spans="1:15">
      <c r="A6" s="1"/>
      <c r="C6" s="1"/>
      <c r="D6" s="1"/>
      <c r="E6" s="273" t="str">
        <f>'1P'!E12</f>
        <v xml:space="preserve"> </v>
      </c>
      <c r="F6" s="405"/>
      <c r="G6" s="405"/>
      <c r="H6" s="405"/>
      <c r="I6" s="1"/>
      <c r="J6" s="1"/>
      <c r="K6" s="1"/>
      <c r="L6" s="1"/>
      <c r="M6" s="1"/>
      <c r="N6" s="1"/>
    </row>
    <row r="7" spans="1:15" ht="11.25" customHeight="1">
      <c r="A7" s="1"/>
      <c r="C7" s="1"/>
      <c r="D7" s="1"/>
      <c r="E7" s="272" t="s">
        <v>11</v>
      </c>
      <c r="F7" s="401"/>
      <c r="G7" s="401"/>
      <c r="H7" s="401"/>
      <c r="I7" s="1"/>
      <c r="J7" s="1"/>
      <c r="K7" s="1"/>
      <c r="L7" s="1"/>
      <c r="M7" s="1"/>
      <c r="N7" s="1"/>
    </row>
    <row r="8" spans="1:15">
      <c r="A8" s="1"/>
      <c r="C8" s="1"/>
      <c r="D8" s="1"/>
      <c r="E8" s="271" t="str">
        <f>'1P'!E14</f>
        <v xml:space="preserve"> </v>
      </c>
      <c r="F8" s="406"/>
      <c r="G8" s="406"/>
      <c r="H8" s="406"/>
      <c r="I8" s="1"/>
      <c r="J8" s="1"/>
      <c r="K8" s="1"/>
      <c r="L8" s="1"/>
      <c r="M8" s="1"/>
      <c r="N8" s="1"/>
    </row>
    <row r="9" spans="1:15" ht="12.75" customHeight="1">
      <c r="A9" s="2"/>
      <c r="E9" s="272" t="s">
        <v>81</v>
      </c>
      <c r="F9" s="401"/>
      <c r="G9" s="401"/>
      <c r="H9" s="401"/>
    </row>
    <row r="10" spans="1:15" ht="16.5" customHeight="1">
      <c r="A10" s="192" t="s">
        <v>13</v>
      </c>
      <c r="B10" s="407"/>
      <c r="C10" s="66" t="str">
        <f>'1P'!C16&amp;""</f>
        <v/>
      </c>
    </row>
    <row r="11" spans="1:15" ht="17.25" customHeight="1">
      <c r="A11" s="192" t="s">
        <v>14</v>
      </c>
      <c r="B11" s="407"/>
      <c r="C11" s="66" t="str">
        <f>'1P'!C17&amp;""</f>
        <v/>
      </c>
    </row>
    <row r="12" spans="1:15" ht="5.25" customHeight="1">
      <c r="A12" s="2"/>
    </row>
    <row r="13" spans="1:15" ht="18" customHeight="1">
      <c r="A13" s="27" t="s">
        <v>15</v>
      </c>
      <c r="B13" s="141" t="s">
        <v>101</v>
      </c>
      <c r="C13" s="90"/>
      <c r="D13" s="90"/>
      <c r="E13" s="90"/>
      <c r="F13" s="90"/>
      <c r="G13" s="90"/>
      <c r="H13" s="90"/>
      <c r="I13" s="90"/>
      <c r="J13" s="90"/>
      <c r="K13" s="90"/>
      <c r="L13" s="90"/>
      <c r="M13" s="90"/>
      <c r="N13" s="90"/>
      <c r="O13" s="91"/>
    </row>
    <row r="14" spans="1:15" ht="18" customHeight="1">
      <c r="A14" s="105"/>
      <c r="B14" s="106"/>
      <c r="C14" s="106"/>
      <c r="D14" s="106"/>
      <c r="E14" s="106"/>
      <c r="F14" s="106"/>
      <c r="G14" s="106"/>
      <c r="H14" s="106"/>
      <c r="I14" s="106"/>
      <c r="J14" s="106"/>
      <c r="K14" s="106"/>
      <c r="L14" s="106"/>
      <c r="M14" s="106"/>
      <c r="N14" s="106"/>
      <c r="O14" s="107"/>
    </row>
    <row r="15" spans="1:15" ht="18" customHeight="1">
      <c r="A15" s="27" t="s">
        <v>17</v>
      </c>
      <c r="B15" s="102" t="s">
        <v>102</v>
      </c>
      <c r="C15" s="90"/>
      <c r="D15" s="90"/>
      <c r="E15" s="90"/>
      <c r="F15" s="90"/>
      <c r="G15" s="90"/>
      <c r="H15" s="90"/>
      <c r="I15" s="90"/>
      <c r="J15" s="90"/>
      <c r="K15" s="90"/>
      <c r="L15" s="90"/>
      <c r="M15" s="90"/>
      <c r="N15" s="90"/>
      <c r="O15" s="91"/>
    </row>
    <row r="16" spans="1:15" ht="18" customHeight="1">
      <c r="A16" s="105"/>
      <c r="B16" s="106"/>
      <c r="C16" s="106"/>
      <c r="D16" s="106"/>
      <c r="E16" s="106"/>
      <c r="F16" s="106"/>
      <c r="G16" s="106"/>
      <c r="H16" s="106"/>
      <c r="I16" s="106"/>
      <c r="J16" s="106"/>
      <c r="K16" s="106"/>
      <c r="L16" s="106"/>
      <c r="M16" s="106"/>
      <c r="N16" s="106"/>
      <c r="O16" s="107"/>
    </row>
    <row r="17" spans="1:15" ht="18" customHeight="1">
      <c r="A17" s="27" t="s">
        <v>19</v>
      </c>
      <c r="B17" s="102" t="s">
        <v>103</v>
      </c>
      <c r="C17" s="90"/>
      <c r="D17" s="90"/>
      <c r="E17" s="90"/>
      <c r="F17" s="90"/>
      <c r="G17" s="90"/>
      <c r="H17" s="90"/>
      <c r="I17" s="90"/>
      <c r="J17" s="90"/>
      <c r="K17" s="90"/>
      <c r="L17" s="90"/>
      <c r="M17" s="90"/>
      <c r="N17" s="90"/>
      <c r="O17" s="91"/>
    </row>
    <row r="18" spans="1:15" ht="18" customHeight="1">
      <c r="A18" s="108"/>
      <c r="B18" s="109"/>
      <c r="C18" s="109"/>
      <c r="D18" s="109"/>
      <c r="E18" s="109"/>
      <c r="F18" s="109"/>
      <c r="G18" s="109"/>
      <c r="H18" s="109"/>
      <c r="I18" s="109"/>
      <c r="J18" s="109"/>
      <c r="K18" s="109"/>
      <c r="L18" s="109"/>
      <c r="M18" s="109"/>
      <c r="N18" s="109"/>
      <c r="O18" s="110"/>
    </row>
    <row r="19" spans="1:15" ht="18" customHeight="1">
      <c r="A19" s="27" t="s">
        <v>21</v>
      </c>
      <c r="B19" s="102" t="s">
        <v>104</v>
      </c>
      <c r="C19" s="90"/>
      <c r="D19" s="90"/>
      <c r="E19" s="90"/>
      <c r="F19" s="90"/>
      <c r="G19" s="90"/>
      <c r="H19" s="90"/>
      <c r="I19" s="90"/>
      <c r="J19" s="90"/>
      <c r="K19" s="90"/>
      <c r="L19" s="90"/>
      <c r="M19" s="90"/>
      <c r="N19" s="90"/>
      <c r="O19" s="91"/>
    </row>
    <row r="20" spans="1:15" ht="18" customHeight="1">
      <c r="A20" s="279"/>
      <c r="B20" s="280"/>
      <c r="C20" s="280"/>
      <c r="D20" s="280"/>
      <c r="E20" s="280"/>
      <c r="F20" s="280"/>
      <c r="G20" s="280"/>
      <c r="H20" s="280"/>
      <c r="I20" s="280"/>
      <c r="J20" s="280"/>
      <c r="K20" s="280"/>
      <c r="L20" s="280"/>
      <c r="M20" s="280"/>
      <c r="N20" s="280"/>
      <c r="O20" s="281"/>
    </row>
    <row r="21" spans="1:15" ht="18" customHeight="1">
      <c r="A21" s="27" t="s">
        <v>23</v>
      </c>
      <c r="B21" s="102" t="s">
        <v>105</v>
      </c>
      <c r="C21" s="277"/>
      <c r="D21" s="277"/>
      <c r="E21" s="277"/>
      <c r="F21" s="277"/>
      <c r="G21" s="277"/>
      <c r="H21" s="277"/>
      <c r="I21" s="277"/>
      <c r="J21" s="277"/>
      <c r="K21" s="277"/>
      <c r="L21" s="277"/>
      <c r="M21" s="277"/>
      <c r="N21" s="277"/>
      <c r="O21" s="278"/>
    </row>
    <row r="22" spans="1:15" ht="18" customHeight="1">
      <c r="A22" s="282"/>
      <c r="B22" s="283"/>
      <c r="C22" s="283"/>
      <c r="D22" s="283"/>
      <c r="E22" s="283"/>
      <c r="F22" s="283"/>
      <c r="G22" s="283"/>
      <c r="H22" s="283"/>
      <c r="I22" s="283"/>
      <c r="J22" s="283"/>
      <c r="K22" s="283"/>
      <c r="L22" s="283"/>
      <c r="M22" s="283"/>
      <c r="N22" s="283"/>
      <c r="O22" s="284"/>
    </row>
    <row r="23" spans="1:15" ht="18" customHeight="1">
      <c r="A23" s="27" t="s">
        <v>25</v>
      </c>
      <c r="B23" s="102" t="s">
        <v>106</v>
      </c>
      <c r="C23" s="277"/>
      <c r="D23" s="277"/>
      <c r="E23" s="277"/>
      <c r="F23" s="277"/>
      <c r="G23" s="277"/>
      <c r="H23" s="277"/>
      <c r="I23" s="277"/>
      <c r="J23" s="277"/>
      <c r="K23" s="277"/>
      <c r="L23" s="277"/>
      <c r="M23" s="277"/>
      <c r="N23" s="277"/>
      <c r="O23" s="278"/>
    </row>
    <row r="24" spans="1:15" ht="18" customHeight="1">
      <c r="A24" s="274"/>
      <c r="B24" s="275"/>
      <c r="C24" s="275"/>
      <c r="D24" s="275"/>
      <c r="E24" s="275"/>
      <c r="F24" s="275"/>
      <c r="G24" s="275"/>
      <c r="H24" s="275"/>
      <c r="I24" s="275"/>
      <c r="J24" s="275"/>
      <c r="K24" s="275"/>
      <c r="L24" s="275"/>
      <c r="M24" s="275"/>
      <c r="N24" s="275"/>
      <c r="O24" s="276"/>
    </row>
    <row r="25" spans="1:15" ht="17.25" customHeight="1">
      <c r="A25" s="27" t="s">
        <v>27</v>
      </c>
      <c r="B25" s="102" t="s">
        <v>107</v>
      </c>
      <c r="C25" s="90"/>
      <c r="D25" s="90"/>
      <c r="E25" s="90"/>
      <c r="F25" s="90"/>
      <c r="G25" s="90"/>
      <c r="H25" s="90"/>
      <c r="I25" s="90"/>
      <c r="J25" s="90"/>
      <c r="K25" s="90"/>
      <c r="L25" s="90"/>
      <c r="M25" s="90"/>
      <c r="N25" s="90"/>
      <c r="O25" s="91"/>
    </row>
    <row r="26" spans="1:15" ht="55.5" customHeight="1">
      <c r="A26" s="47"/>
      <c r="B26" s="244"/>
      <c r="C26" s="244"/>
      <c r="D26" s="244"/>
      <c r="E26" s="244"/>
      <c r="F26" s="244"/>
      <c r="G26" s="242" t="s">
        <v>41</v>
      </c>
      <c r="H26" s="242"/>
      <c r="I26" s="242"/>
      <c r="J26" s="242"/>
      <c r="K26" s="244" t="s">
        <v>86</v>
      </c>
      <c r="L26" s="244"/>
      <c r="M26" s="244"/>
      <c r="N26" s="123" t="s">
        <v>108</v>
      </c>
      <c r="O26" s="125"/>
    </row>
    <row r="27" spans="1:15" ht="30" customHeight="1">
      <c r="A27" s="242" t="s">
        <v>109</v>
      </c>
      <c r="B27" s="234" t="s">
        <v>110</v>
      </c>
      <c r="C27" s="235"/>
      <c r="D27" s="235"/>
      <c r="E27" s="123" t="str">
        <f>'1F'!G$36&amp;""</f>
        <v/>
      </c>
      <c r="F27" s="125"/>
      <c r="G27" s="262"/>
      <c r="H27" s="263"/>
      <c r="I27" s="263"/>
      <c r="J27" s="264"/>
      <c r="K27" s="262"/>
      <c r="L27" s="263"/>
      <c r="M27" s="264"/>
      <c r="N27" s="262"/>
      <c r="O27" s="264"/>
    </row>
    <row r="28" spans="1:15" ht="30" customHeight="1">
      <c r="A28" s="243"/>
      <c r="B28" s="251"/>
      <c r="C28" s="252"/>
      <c r="D28" s="252"/>
      <c r="E28" s="123" t="str">
        <f>'1F'!J$36&amp;""</f>
        <v/>
      </c>
      <c r="F28" s="125"/>
      <c r="G28" s="262"/>
      <c r="H28" s="263"/>
      <c r="I28" s="263"/>
      <c r="J28" s="264"/>
      <c r="K28" s="262"/>
      <c r="L28" s="263"/>
      <c r="M28" s="264"/>
      <c r="N28" s="262"/>
      <c r="O28" s="264"/>
    </row>
    <row r="29" spans="1:15" ht="30" customHeight="1">
      <c r="A29" s="243"/>
      <c r="B29" s="251"/>
      <c r="C29" s="252"/>
      <c r="D29" s="252"/>
      <c r="E29" s="245" t="str">
        <f>'1F'!N$36&amp;""</f>
        <v/>
      </c>
      <c r="F29" s="246"/>
      <c r="G29" s="267"/>
      <c r="H29" s="267"/>
      <c r="I29" s="267"/>
      <c r="J29" s="267"/>
      <c r="K29" s="267"/>
      <c r="L29" s="267"/>
      <c r="M29" s="267"/>
      <c r="N29" s="265"/>
      <c r="O29" s="266"/>
    </row>
    <row r="30" spans="1:15" ht="18" customHeight="1">
      <c r="A30" s="242" t="s">
        <v>111</v>
      </c>
      <c r="B30" s="253" t="s">
        <v>112</v>
      </c>
      <c r="C30" s="254"/>
      <c r="D30" s="255"/>
      <c r="E30" s="247" t="str">
        <f>E$27</f>
        <v/>
      </c>
      <c r="F30" s="248"/>
      <c r="G30" s="300"/>
      <c r="H30" s="300"/>
      <c r="I30" s="300"/>
      <c r="J30" s="300"/>
      <c r="K30" s="300"/>
      <c r="L30" s="300"/>
      <c r="M30" s="300"/>
      <c r="N30" s="298"/>
      <c r="O30" s="299"/>
    </row>
    <row r="31" spans="1:15" ht="18" customHeight="1">
      <c r="A31" s="243"/>
      <c r="B31" s="256"/>
      <c r="C31" s="257"/>
      <c r="D31" s="258"/>
      <c r="E31" s="247" t="str">
        <f>E$28</f>
        <v/>
      </c>
      <c r="F31" s="248"/>
      <c r="G31" s="298"/>
      <c r="H31" s="301"/>
      <c r="I31" s="301"/>
      <c r="J31" s="299"/>
      <c r="K31" s="298"/>
      <c r="L31" s="301"/>
      <c r="M31" s="299"/>
      <c r="N31" s="298"/>
      <c r="O31" s="299"/>
    </row>
    <row r="32" spans="1:15" ht="18" customHeight="1">
      <c r="A32" s="244"/>
      <c r="B32" s="256"/>
      <c r="C32" s="257"/>
      <c r="D32" s="258"/>
      <c r="E32" s="249" t="str">
        <f>E$29</f>
        <v/>
      </c>
      <c r="F32" s="250"/>
      <c r="G32" s="298"/>
      <c r="H32" s="301"/>
      <c r="I32" s="301"/>
      <c r="J32" s="299"/>
      <c r="K32" s="298"/>
      <c r="L32" s="301"/>
      <c r="M32" s="299"/>
      <c r="N32" s="298"/>
      <c r="O32" s="299"/>
    </row>
    <row r="33" spans="1:15" ht="18" customHeight="1">
      <c r="A33" s="242" t="s">
        <v>113</v>
      </c>
      <c r="B33" s="256"/>
      <c r="C33" s="257"/>
      <c r="D33" s="258"/>
      <c r="E33" s="247" t="str">
        <f>E$27</f>
        <v/>
      </c>
      <c r="F33" s="248"/>
      <c r="G33" s="298"/>
      <c r="H33" s="301"/>
      <c r="I33" s="301"/>
      <c r="J33" s="299"/>
      <c r="K33" s="298"/>
      <c r="L33" s="301"/>
      <c r="M33" s="299"/>
      <c r="N33" s="298"/>
      <c r="O33" s="299"/>
    </row>
    <row r="34" spans="1:15" ht="18" customHeight="1">
      <c r="A34" s="243"/>
      <c r="B34" s="256"/>
      <c r="C34" s="257"/>
      <c r="D34" s="258"/>
      <c r="E34" s="247" t="str">
        <f>E$28</f>
        <v/>
      </c>
      <c r="F34" s="248"/>
      <c r="G34" s="298"/>
      <c r="H34" s="301"/>
      <c r="I34" s="301"/>
      <c r="J34" s="299"/>
      <c r="K34" s="298"/>
      <c r="L34" s="301"/>
      <c r="M34" s="299"/>
      <c r="N34" s="298"/>
      <c r="O34" s="299"/>
    </row>
    <row r="35" spans="1:15" ht="18" customHeight="1">
      <c r="A35" s="244"/>
      <c r="B35" s="256"/>
      <c r="C35" s="257"/>
      <c r="D35" s="258"/>
      <c r="E35" s="249" t="str">
        <f>E$29</f>
        <v/>
      </c>
      <c r="F35" s="250"/>
      <c r="G35" s="298"/>
      <c r="H35" s="301"/>
      <c r="I35" s="301"/>
      <c r="J35" s="299"/>
      <c r="K35" s="298"/>
      <c r="L35" s="301"/>
      <c r="M35" s="299"/>
      <c r="N35" s="298"/>
      <c r="O35" s="299"/>
    </row>
    <row r="36" spans="1:15" ht="18" customHeight="1">
      <c r="A36" s="242" t="s">
        <v>114</v>
      </c>
      <c r="B36" s="256"/>
      <c r="C36" s="257"/>
      <c r="D36" s="258"/>
      <c r="E36" s="247" t="str">
        <f>E$27</f>
        <v/>
      </c>
      <c r="F36" s="248"/>
      <c r="G36" s="298"/>
      <c r="H36" s="301"/>
      <c r="I36" s="301"/>
      <c r="J36" s="299"/>
      <c r="K36" s="298"/>
      <c r="L36" s="301"/>
      <c r="M36" s="299"/>
      <c r="N36" s="298"/>
      <c r="O36" s="299"/>
    </row>
    <row r="37" spans="1:15" ht="18" customHeight="1">
      <c r="A37" s="243"/>
      <c r="B37" s="256"/>
      <c r="C37" s="257"/>
      <c r="D37" s="258"/>
      <c r="E37" s="247" t="str">
        <f>E$28</f>
        <v/>
      </c>
      <c r="F37" s="248"/>
      <c r="G37" s="298"/>
      <c r="H37" s="301"/>
      <c r="I37" s="301"/>
      <c r="J37" s="299"/>
      <c r="K37" s="298"/>
      <c r="L37" s="301"/>
      <c r="M37" s="299"/>
      <c r="N37" s="298"/>
      <c r="O37" s="299"/>
    </row>
    <row r="38" spans="1:15" ht="18" customHeight="1">
      <c r="A38" s="244"/>
      <c r="B38" s="256"/>
      <c r="C38" s="257"/>
      <c r="D38" s="258"/>
      <c r="E38" s="249" t="str">
        <f>E$29</f>
        <v/>
      </c>
      <c r="F38" s="250"/>
      <c r="G38" s="298"/>
      <c r="H38" s="301"/>
      <c r="I38" s="301"/>
      <c r="J38" s="299"/>
      <c r="K38" s="298"/>
      <c r="L38" s="301"/>
      <c r="M38" s="299"/>
      <c r="N38" s="298"/>
      <c r="O38" s="299"/>
    </row>
    <row r="39" spans="1:15" ht="18" customHeight="1">
      <c r="A39" s="242" t="s">
        <v>115</v>
      </c>
      <c r="B39" s="256"/>
      <c r="C39" s="257"/>
      <c r="D39" s="258"/>
      <c r="E39" s="247" t="str">
        <f>E$27</f>
        <v/>
      </c>
      <c r="F39" s="248"/>
      <c r="G39" s="298"/>
      <c r="H39" s="301"/>
      <c r="I39" s="301"/>
      <c r="J39" s="299"/>
      <c r="K39" s="298"/>
      <c r="L39" s="301"/>
      <c r="M39" s="299"/>
      <c r="N39" s="298"/>
      <c r="O39" s="299"/>
    </row>
    <row r="40" spans="1:15" ht="18" customHeight="1">
      <c r="A40" s="243"/>
      <c r="B40" s="256"/>
      <c r="C40" s="257"/>
      <c r="D40" s="258"/>
      <c r="E40" s="247" t="str">
        <f>E$28</f>
        <v/>
      </c>
      <c r="F40" s="248"/>
      <c r="G40" s="298"/>
      <c r="H40" s="301"/>
      <c r="I40" s="301"/>
      <c r="J40" s="299"/>
      <c r="K40" s="298"/>
      <c r="L40" s="301"/>
      <c r="M40" s="299"/>
      <c r="N40" s="298"/>
      <c r="O40" s="299"/>
    </row>
    <row r="41" spans="1:15" ht="18" customHeight="1">
      <c r="A41" s="244"/>
      <c r="B41" s="256"/>
      <c r="C41" s="257"/>
      <c r="D41" s="258"/>
      <c r="E41" s="249" t="str">
        <f>E$29</f>
        <v/>
      </c>
      <c r="F41" s="250"/>
      <c r="G41" s="298"/>
      <c r="H41" s="301"/>
      <c r="I41" s="301"/>
      <c r="J41" s="299"/>
      <c r="K41" s="298"/>
      <c r="L41" s="301"/>
      <c r="M41" s="299"/>
      <c r="N41" s="298"/>
      <c r="O41" s="299"/>
    </row>
    <row r="42" spans="1:15" ht="18" customHeight="1">
      <c r="A42" s="242" t="s">
        <v>116</v>
      </c>
      <c r="B42" s="256"/>
      <c r="C42" s="257"/>
      <c r="D42" s="258"/>
      <c r="E42" s="247" t="str">
        <f>E$27</f>
        <v/>
      </c>
      <c r="F42" s="248"/>
      <c r="G42" s="298"/>
      <c r="H42" s="301"/>
      <c r="I42" s="301"/>
      <c r="J42" s="299"/>
      <c r="K42" s="298"/>
      <c r="L42" s="301"/>
      <c r="M42" s="299"/>
      <c r="N42" s="298"/>
      <c r="O42" s="299"/>
    </row>
    <row r="43" spans="1:15" ht="18" customHeight="1">
      <c r="A43" s="243"/>
      <c r="B43" s="256"/>
      <c r="C43" s="257"/>
      <c r="D43" s="258"/>
      <c r="E43" s="247" t="str">
        <f>E$28</f>
        <v/>
      </c>
      <c r="F43" s="248"/>
      <c r="G43" s="298"/>
      <c r="H43" s="301"/>
      <c r="I43" s="301"/>
      <c r="J43" s="299"/>
      <c r="K43" s="298"/>
      <c r="L43" s="301"/>
      <c r="M43" s="299"/>
      <c r="N43" s="298"/>
      <c r="O43" s="299"/>
    </row>
    <row r="44" spans="1:15" ht="18" customHeight="1">
      <c r="A44" s="244"/>
      <c r="B44" s="259"/>
      <c r="C44" s="260"/>
      <c r="D44" s="261"/>
      <c r="E44" s="249" t="str">
        <f>E$29</f>
        <v/>
      </c>
      <c r="F44" s="250"/>
      <c r="G44" s="298"/>
      <c r="H44" s="301"/>
      <c r="I44" s="301"/>
      <c r="J44" s="299"/>
      <c r="K44" s="298"/>
      <c r="L44" s="301"/>
      <c r="M44" s="299"/>
      <c r="N44" s="298"/>
      <c r="O44" s="299"/>
    </row>
    <row r="45" spans="1:15" ht="18.75" customHeight="1">
      <c r="A45" s="253" t="s">
        <v>117</v>
      </c>
      <c r="B45" s="254"/>
      <c r="C45" s="254"/>
      <c r="D45" s="255"/>
      <c r="E45" s="247" t="str">
        <f>E$27</f>
        <v/>
      </c>
      <c r="F45" s="248"/>
      <c r="G45" s="99">
        <f>G27+G30+G33+G36+G39+G42</f>
        <v>0</v>
      </c>
      <c r="H45" s="100"/>
      <c r="I45" s="100"/>
      <c r="J45" s="101"/>
      <c r="K45" s="99">
        <f>K27+K30+K33+K36+K39+K42</f>
        <v>0</v>
      </c>
      <c r="L45" s="100"/>
      <c r="M45" s="101"/>
      <c r="N45" s="99">
        <f>N27+N30+N33+N36+N39+N42</f>
        <v>0</v>
      </c>
      <c r="O45" s="101"/>
    </row>
    <row r="46" spans="1:15" ht="18.75" customHeight="1">
      <c r="A46" s="256"/>
      <c r="B46" s="257"/>
      <c r="C46" s="257"/>
      <c r="D46" s="258"/>
      <c r="E46" s="247" t="str">
        <f>E$28</f>
        <v/>
      </c>
      <c r="F46" s="248"/>
      <c r="G46" s="99">
        <f>G28+G31+G34+G37+G40+G43</f>
        <v>0</v>
      </c>
      <c r="H46" s="100"/>
      <c r="I46" s="100"/>
      <c r="J46" s="101"/>
      <c r="K46" s="99">
        <f>K28+K31+K34+K37+K40+K43</f>
        <v>0</v>
      </c>
      <c r="L46" s="100"/>
      <c r="M46" s="101"/>
      <c r="N46" s="99">
        <f>N28+N31+N34+N37+N40+N43</f>
        <v>0</v>
      </c>
      <c r="O46" s="101"/>
    </row>
    <row r="47" spans="1:15" ht="18.75" customHeight="1">
      <c r="A47" s="259"/>
      <c r="B47" s="260"/>
      <c r="C47" s="260"/>
      <c r="D47" s="261"/>
      <c r="E47" s="249" t="str">
        <f>E$29</f>
        <v/>
      </c>
      <c r="F47" s="250"/>
      <c r="G47" s="99">
        <f>G29+G32+G35+G38+G41+G44</f>
        <v>0</v>
      </c>
      <c r="H47" s="100"/>
      <c r="I47" s="100"/>
      <c r="J47" s="101"/>
      <c r="K47" s="99">
        <f>K29+K32+K35+K38+K41+K44</f>
        <v>0</v>
      </c>
      <c r="L47" s="100"/>
      <c r="M47" s="101"/>
      <c r="N47" s="99">
        <f>N29+N32+N35+N38+N41+N44</f>
        <v>0</v>
      </c>
      <c r="O47" s="101"/>
    </row>
    <row r="48" spans="1:15" ht="18" customHeight="1">
      <c r="A48" s="295" t="s">
        <v>32</v>
      </c>
      <c r="B48" s="325" t="s">
        <v>118</v>
      </c>
      <c r="C48" s="133"/>
      <c r="D48" s="133"/>
      <c r="E48" s="133"/>
      <c r="F48" s="133"/>
      <c r="G48" s="133"/>
      <c r="H48" s="133"/>
      <c r="I48" s="133"/>
      <c r="J48" s="133"/>
      <c r="K48" s="133"/>
      <c r="L48" s="133"/>
      <c r="M48" s="133"/>
      <c r="N48" s="133"/>
      <c r="O48" s="134"/>
    </row>
    <row r="49" spans="1:22">
      <c r="A49" s="244"/>
      <c r="B49" s="202"/>
      <c r="C49" s="326"/>
      <c r="D49" s="326"/>
      <c r="E49" s="326"/>
      <c r="F49" s="326"/>
      <c r="G49" s="326"/>
      <c r="H49" s="326"/>
      <c r="I49" s="326"/>
      <c r="J49" s="326"/>
      <c r="K49" s="326"/>
      <c r="L49" s="326"/>
      <c r="M49" s="326"/>
      <c r="N49" s="326"/>
      <c r="O49" s="327"/>
    </row>
    <row r="50" spans="1:22" ht="54" customHeight="1">
      <c r="A50" s="247" t="s">
        <v>119</v>
      </c>
      <c r="B50" s="328"/>
      <c r="C50" s="328"/>
      <c r="D50" s="328"/>
      <c r="E50" s="328"/>
      <c r="F50" s="248"/>
      <c r="G50" s="123" t="s">
        <v>120</v>
      </c>
      <c r="H50" s="124"/>
      <c r="I50" s="125"/>
      <c r="J50" s="123" t="s">
        <v>121</v>
      </c>
      <c r="K50" s="124"/>
      <c r="L50" s="125"/>
      <c r="M50" s="329" t="s">
        <v>122</v>
      </c>
      <c r="N50" s="330"/>
      <c r="O50" s="331"/>
    </row>
    <row r="51" spans="1:22" ht="18" customHeight="1">
      <c r="A51" s="289"/>
      <c r="B51" s="290"/>
      <c r="C51" s="290"/>
      <c r="D51" s="290"/>
      <c r="E51" s="39" t="str">
        <f>E$27</f>
        <v/>
      </c>
      <c r="F51" s="44"/>
      <c r="G51" s="289"/>
      <c r="H51" s="290"/>
      <c r="I51" s="291"/>
      <c r="J51" s="316"/>
      <c r="K51" s="317"/>
      <c r="L51" s="318"/>
      <c r="M51" s="289"/>
      <c r="N51" s="290"/>
      <c r="O51" s="291"/>
      <c r="V51" s="8" t="s">
        <v>53</v>
      </c>
    </row>
    <row r="52" spans="1:22" ht="18" customHeight="1">
      <c r="A52" s="292"/>
      <c r="B52" s="293"/>
      <c r="C52" s="293"/>
      <c r="D52" s="294"/>
      <c r="E52" s="45" t="str">
        <f>E$28</f>
        <v/>
      </c>
      <c r="F52" s="28"/>
      <c r="G52" s="292"/>
      <c r="H52" s="293"/>
      <c r="I52" s="294"/>
      <c r="J52" s="319"/>
      <c r="K52" s="320"/>
      <c r="L52" s="321"/>
      <c r="M52" s="292"/>
      <c r="N52" s="293"/>
      <c r="O52" s="294"/>
    </row>
    <row r="53" spans="1:22" ht="18" customHeight="1">
      <c r="A53" s="313"/>
      <c r="B53" s="314"/>
      <c r="C53" s="314"/>
      <c r="D53" s="315"/>
      <c r="E53" s="45" t="str">
        <f>E$29</f>
        <v/>
      </c>
      <c r="F53" s="28"/>
      <c r="G53" s="313"/>
      <c r="H53" s="314"/>
      <c r="I53" s="315"/>
      <c r="J53" s="322"/>
      <c r="K53" s="323"/>
      <c r="L53" s="324"/>
      <c r="M53" s="313"/>
      <c r="N53" s="314"/>
      <c r="O53" s="315"/>
    </row>
    <row r="54" spans="1:22" ht="18" customHeight="1">
      <c r="A54" s="289"/>
      <c r="B54" s="290"/>
      <c r="C54" s="290"/>
      <c r="D54" s="291"/>
      <c r="E54" s="46" t="str">
        <f>E$27</f>
        <v/>
      </c>
      <c r="F54" s="28"/>
      <c r="G54" s="289"/>
      <c r="H54" s="290"/>
      <c r="I54" s="291"/>
      <c r="J54" s="316"/>
      <c r="K54" s="317"/>
      <c r="L54" s="318"/>
      <c r="M54" s="289"/>
      <c r="N54" s="290"/>
      <c r="O54" s="291"/>
    </row>
    <row r="55" spans="1:22" ht="18" customHeight="1">
      <c r="A55" s="292"/>
      <c r="B55" s="293"/>
      <c r="C55" s="293"/>
      <c r="D55" s="294"/>
      <c r="E55" s="45" t="str">
        <f>E$28</f>
        <v/>
      </c>
      <c r="F55" s="28"/>
      <c r="G55" s="292"/>
      <c r="H55" s="293"/>
      <c r="I55" s="294"/>
      <c r="J55" s="319"/>
      <c r="K55" s="320"/>
      <c r="L55" s="321"/>
      <c r="M55" s="292"/>
      <c r="N55" s="293"/>
      <c r="O55" s="294"/>
    </row>
    <row r="56" spans="1:22" ht="18" customHeight="1">
      <c r="A56" s="313"/>
      <c r="B56" s="314"/>
      <c r="C56" s="314"/>
      <c r="D56" s="315"/>
      <c r="E56" s="45" t="str">
        <f>E$29</f>
        <v/>
      </c>
      <c r="F56" s="28"/>
      <c r="G56" s="313"/>
      <c r="H56" s="314"/>
      <c r="I56" s="315"/>
      <c r="J56" s="322"/>
      <c r="K56" s="323"/>
      <c r="L56" s="324"/>
      <c r="M56" s="313"/>
      <c r="N56" s="314"/>
      <c r="O56" s="315"/>
    </row>
    <row r="57" spans="1:22" ht="18" customHeight="1">
      <c r="A57" s="289"/>
      <c r="B57" s="290"/>
      <c r="C57" s="290"/>
      <c r="D57" s="291"/>
      <c r="E57" s="46" t="str">
        <f>E$27</f>
        <v/>
      </c>
      <c r="F57" s="28"/>
      <c r="G57" s="289"/>
      <c r="H57" s="290"/>
      <c r="I57" s="291"/>
      <c r="J57" s="316"/>
      <c r="K57" s="317"/>
      <c r="L57" s="318"/>
      <c r="M57" s="289"/>
      <c r="N57" s="290"/>
      <c r="O57" s="291"/>
    </row>
    <row r="58" spans="1:22" ht="18" customHeight="1">
      <c r="A58" s="292"/>
      <c r="B58" s="293"/>
      <c r="C58" s="293"/>
      <c r="D58" s="294"/>
      <c r="E58" s="45" t="str">
        <f>E$28</f>
        <v/>
      </c>
      <c r="F58" s="28"/>
      <c r="G58" s="292"/>
      <c r="H58" s="293"/>
      <c r="I58" s="294"/>
      <c r="J58" s="319"/>
      <c r="K58" s="320"/>
      <c r="L58" s="321"/>
      <c r="M58" s="292"/>
      <c r="N58" s="293"/>
      <c r="O58" s="294"/>
    </row>
    <row r="59" spans="1:22" ht="18" customHeight="1">
      <c r="A59" s="313"/>
      <c r="B59" s="314"/>
      <c r="C59" s="314"/>
      <c r="D59" s="315"/>
      <c r="E59" s="45" t="str">
        <f>E$29</f>
        <v/>
      </c>
      <c r="F59" s="28"/>
      <c r="G59" s="313"/>
      <c r="H59" s="314"/>
      <c r="I59" s="315"/>
      <c r="J59" s="322"/>
      <c r="K59" s="323"/>
      <c r="L59" s="324"/>
      <c r="M59" s="313"/>
      <c r="N59" s="314"/>
      <c r="O59" s="315"/>
    </row>
    <row r="60" spans="1:22" ht="18" customHeight="1">
      <c r="A60" s="289"/>
      <c r="B60" s="290"/>
      <c r="C60" s="290"/>
      <c r="D60" s="291"/>
      <c r="E60" s="46" t="str">
        <f>E$27</f>
        <v/>
      </c>
      <c r="F60" s="28"/>
      <c r="G60" s="289"/>
      <c r="H60" s="290"/>
      <c r="I60" s="291"/>
      <c r="J60" s="316"/>
      <c r="K60" s="317"/>
      <c r="L60" s="318"/>
      <c r="M60" s="289"/>
      <c r="N60" s="290"/>
      <c r="O60" s="291"/>
    </row>
    <row r="61" spans="1:22" ht="18" customHeight="1">
      <c r="A61" s="292"/>
      <c r="B61" s="293"/>
      <c r="C61" s="293"/>
      <c r="D61" s="294"/>
      <c r="E61" s="45" t="str">
        <f>E$28</f>
        <v/>
      </c>
      <c r="F61" s="28"/>
      <c r="G61" s="292"/>
      <c r="H61" s="293"/>
      <c r="I61" s="294"/>
      <c r="J61" s="319"/>
      <c r="K61" s="320"/>
      <c r="L61" s="321"/>
      <c r="M61" s="292"/>
      <c r="N61" s="293"/>
      <c r="O61" s="294"/>
    </row>
    <row r="62" spans="1:22" ht="18" customHeight="1">
      <c r="A62" s="313"/>
      <c r="B62" s="314"/>
      <c r="C62" s="314"/>
      <c r="D62" s="315"/>
      <c r="E62" s="45" t="str">
        <f>E$29</f>
        <v/>
      </c>
      <c r="F62" s="28"/>
      <c r="G62" s="313"/>
      <c r="H62" s="314"/>
      <c r="I62" s="315"/>
      <c r="J62" s="322"/>
      <c r="K62" s="323"/>
      <c r="L62" s="324"/>
      <c r="M62" s="313"/>
      <c r="N62" s="314"/>
      <c r="O62" s="315"/>
    </row>
    <row r="63" spans="1:22" ht="18" customHeight="1">
      <c r="A63" s="289"/>
      <c r="B63" s="290"/>
      <c r="C63" s="290"/>
      <c r="D63" s="291"/>
      <c r="E63" s="46" t="str">
        <f>E$27</f>
        <v/>
      </c>
      <c r="F63" s="28"/>
      <c r="G63" s="289"/>
      <c r="H63" s="290"/>
      <c r="I63" s="291"/>
      <c r="J63" s="316"/>
      <c r="K63" s="317"/>
      <c r="L63" s="318"/>
      <c r="M63" s="289"/>
      <c r="N63" s="290"/>
      <c r="O63" s="291"/>
    </row>
    <row r="64" spans="1:22" ht="18" customHeight="1">
      <c r="A64" s="292"/>
      <c r="B64" s="293"/>
      <c r="C64" s="293"/>
      <c r="D64" s="294"/>
      <c r="E64" s="45" t="str">
        <f>E$28</f>
        <v/>
      </c>
      <c r="F64" s="28"/>
      <c r="G64" s="292"/>
      <c r="H64" s="293"/>
      <c r="I64" s="294"/>
      <c r="J64" s="319"/>
      <c r="K64" s="320"/>
      <c r="L64" s="321"/>
      <c r="M64" s="292"/>
      <c r="N64" s="293"/>
      <c r="O64" s="294"/>
    </row>
    <row r="65" spans="1:15" ht="18" customHeight="1">
      <c r="A65" s="313"/>
      <c r="B65" s="314"/>
      <c r="C65" s="314"/>
      <c r="D65" s="315"/>
      <c r="E65" s="45" t="str">
        <f>E$29</f>
        <v/>
      </c>
      <c r="F65" s="28"/>
      <c r="G65" s="313"/>
      <c r="H65" s="314"/>
      <c r="I65" s="315"/>
      <c r="J65" s="322"/>
      <c r="K65" s="323"/>
      <c r="L65" s="324"/>
      <c r="M65" s="313"/>
      <c r="N65" s="314"/>
      <c r="O65" s="315"/>
    </row>
    <row r="66" spans="1:15" ht="18" customHeight="1">
      <c r="A66" s="289"/>
      <c r="B66" s="290"/>
      <c r="C66" s="290"/>
      <c r="D66" s="291"/>
      <c r="E66" s="46" t="str">
        <f>E$27</f>
        <v/>
      </c>
      <c r="F66" s="28"/>
      <c r="G66" s="289"/>
      <c r="H66" s="290"/>
      <c r="I66" s="291"/>
      <c r="J66" s="316"/>
      <c r="K66" s="317"/>
      <c r="L66" s="318"/>
      <c r="M66" s="289"/>
      <c r="N66" s="290"/>
      <c r="O66" s="291"/>
    </row>
    <row r="67" spans="1:15" ht="18" customHeight="1">
      <c r="A67" s="292"/>
      <c r="B67" s="293"/>
      <c r="C67" s="293"/>
      <c r="D67" s="294"/>
      <c r="E67" s="45" t="str">
        <f>E$28</f>
        <v/>
      </c>
      <c r="F67" s="28"/>
      <c r="G67" s="292"/>
      <c r="H67" s="293"/>
      <c r="I67" s="294"/>
      <c r="J67" s="319"/>
      <c r="K67" s="320"/>
      <c r="L67" s="321"/>
      <c r="M67" s="292"/>
      <c r="N67" s="293"/>
      <c r="O67" s="294"/>
    </row>
    <row r="68" spans="1:15" ht="18" customHeight="1">
      <c r="A68" s="313"/>
      <c r="B68" s="314"/>
      <c r="C68" s="314"/>
      <c r="D68" s="315"/>
      <c r="E68" s="45" t="str">
        <f>E$29</f>
        <v/>
      </c>
      <c r="F68" s="28"/>
      <c r="G68" s="313"/>
      <c r="H68" s="314"/>
      <c r="I68" s="315"/>
      <c r="J68" s="322"/>
      <c r="K68" s="323"/>
      <c r="L68" s="324"/>
      <c r="M68" s="313"/>
      <c r="N68" s="314"/>
      <c r="O68" s="315"/>
    </row>
    <row r="69" spans="1:15" ht="18" customHeight="1">
      <c r="A69" s="289"/>
      <c r="B69" s="290"/>
      <c r="C69" s="290"/>
      <c r="D69" s="291"/>
      <c r="E69" s="46" t="str">
        <f>E$27</f>
        <v/>
      </c>
      <c r="F69" s="28"/>
      <c r="G69" s="289"/>
      <c r="H69" s="290"/>
      <c r="I69" s="291"/>
      <c r="J69" s="316"/>
      <c r="K69" s="317"/>
      <c r="L69" s="318"/>
      <c r="M69" s="289"/>
      <c r="N69" s="290"/>
      <c r="O69" s="291"/>
    </row>
    <row r="70" spans="1:15" ht="18" customHeight="1">
      <c r="A70" s="292"/>
      <c r="B70" s="293"/>
      <c r="C70" s="293"/>
      <c r="D70" s="294"/>
      <c r="E70" s="45" t="str">
        <f>E$28</f>
        <v/>
      </c>
      <c r="F70" s="28"/>
      <c r="G70" s="292"/>
      <c r="H70" s="293"/>
      <c r="I70" s="294"/>
      <c r="J70" s="319"/>
      <c r="K70" s="320"/>
      <c r="L70" s="321"/>
      <c r="M70" s="292"/>
      <c r="N70" s="293"/>
      <c r="O70" s="294"/>
    </row>
    <row r="71" spans="1:15" ht="18" customHeight="1">
      <c r="A71" s="313"/>
      <c r="B71" s="314"/>
      <c r="C71" s="314"/>
      <c r="D71" s="315"/>
      <c r="E71" s="45" t="str">
        <f>E$29</f>
        <v/>
      </c>
      <c r="F71" s="28"/>
      <c r="G71" s="313"/>
      <c r="H71" s="314"/>
      <c r="I71" s="315"/>
      <c r="J71" s="322"/>
      <c r="K71" s="323"/>
      <c r="L71" s="324"/>
      <c r="M71" s="313"/>
      <c r="N71" s="314"/>
      <c r="O71" s="315"/>
    </row>
    <row r="72" spans="1:15" ht="18" customHeight="1">
      <c r="A72" s="289"/>
      <c r="B72" s="290"/>
      <c r="C72" s="290"/>
      <c r="D72" s="291"/>
      <c r="E72" s="46" t="str">
        <f>E$27</f>
        <v/>
      </c>
      <c r="F72" s="28"/>
      <c r="G72" s="289"/>
      <c r="H72" s="290"/>
      <c r="I72" s="291"/>
      <c r="J72" s="316"/>
      <c r="K72" s="317"/>
      <c r="L72" s="318"/>
      <c r="M72" s="289"/>
      <c r="N72" s="290"/>
      <c r="O72" s="291"/>
    </row>
    <row r="73" spans="1:15" ht="18" customHeight="1">
      <c r="A73" s="292"/>
      <c r="B73" s="293"/>
      <c r="C73" s="293"/>
      <c r="D73" s="294"/>
      <c r="E73" s="45" t="str">
        <f>E$28</f>
        <v/>
      </c>
      <c r="F73" s="28"/>
      <c r="G73" s="292"/>
      <c r="H73" s="293"/>
      <c r="I73" s="294"/>
      <c r="J73" s="319"/>
      <c r="K73" s="320"/>
      <c r="L73" s="321"/>
      <c r="M73" s="292"/>
      <c r="N73" s="293"/>
      <c r="O73" s="294"/>
    </row>
    <row r="74" spans="1:15" ht="18" customHeight="1">
      <c r="A74" s="313"/>
      <c r="B74" s="314"/>
      <c r="C74" s="314"/>
      <c r="D74" s="315"/>
      <c r="E74" s="45" t="str">
        <f>E$29</f>
        <v/>
      </c>
      <c r="F74" s="28"/>
      <c r="G74" s="313"/>
      <c r="H74" s="314"/>
      <c r="I74" s="315"/>
      <c r="J74" s="322"/>
      <c r="K74" s="323"/>
      <c r="L74" s="324"/>
      <c r="M74" s="313"/>
      <c r="N74" s="314"/>
      <c r="O74" s="315"/>
    </row>
    <row r="75" spans="1:15" ht="18" customHeight="1">
      <c r="A75" s="289"/>
      <c r="B75" s="290"/>
      <c r="C75" s="290"/>
      <c r="D75" s="291"/>
      <c r="E75" s="46" t="str">
        <f>E$27</f>
        <v/>
      </c>
      <c r="F75" s="28"/>
      <c r="G75" s="289"/>
      <c r="H75" s="290"/>
      <c r="I75" s="291"/>
      <c r="J75" s="316"/>
      <c r="K75" s="317"/>
      <c r="L75" s="318"/>
      <c r="M75" s="289"/>
      <c r="N75" s="290"/>
      <c r="O75" s="291"/>
    </row>
    <row r="76" spans="1:15" ht="18" customHeight="1">
      <c r="A76" s="292"/>
      <c r="B76" s="293"/>
      <c r="C76" s="293"/>
      <c r="D76" s="294"/>
      <c r="E76" s="45" t="str">
        <f>E$28</f>
        <v/>
      </c>
      <c r="F76" s="28"/>
      <c r="G76" s="292"/>
      <c r="H76" s="293"/>
      <c r="I76" s="294"/>
      <c r="J76" s="319"/>
      <c r="K76" s="320"/>
      <c r="L76" s="321"/>
      <c r="M76" s="292"/>
      <c r="N76" s="293"/>
      <c r="O76" s="294"/>
    </row>
    <row r="77" spans="1:15" ht="18" customHeight="1">
      <c r="A77" s="313"/>
      <c r="B77" s="314"/>
      <c r="C77" s="314"/>
      <c r="D77" s="315"/>
      <c r="E77" s="45" t="str">
        <f>E$29</f>
        <v/>
      </c>
      <c r="F77" s="28"/>
      <c r="G77" s="313"/>
      <c r="H77" s="314"/>
      <c r="I77" s="315"/>
      <c r="J77" s="322"/>
      <c r="K77" s="323"/>
      <c r="L77" s="324"/>
      <c r="M77" s="313"/>
      <c r="N77" s="314"/>
      <c r="O77" s="315"/>
    </row>
    <row r="78" spans="1:15" ht="18" customHeight="1">
      <c r="A78" s="289"/>
      <c r="B78" s="290"/>
      <c r="C78" s="290"/>
      <c r="D78" s="291"/>
      <c r="E78" s="46" t="str">
        <f>E$27</f>
        <v/>
      </c>
      <c r="F78" s="28"/>
      <c r="G78" s="289"/>
      <c r="H78" s="290"/>
      <c r="I78" s="291"/>
      <c r="J78" s="316"/>
      <c r="K78" s="317"/>
      <c r="L78" s="318"/>
      <c r="M78" s="289"/>
      <c r="N78" s="290"/>
      <c r="O78" s="291"/>
    </row>
    <row r="79" spans="1:15" ht="18" customHeight="1">
      <c r="A79" s="292"/>
      <c r="B79" s="293"/>
      <c r="C79" s="293"/>
      <c r="D79" s="294"/>
      <c r="E79" s="45" t="str">
        <f>E$28</f>
        <v/>
      </c>
      <c r="F79" s="28"/>
      <c r="G79" s="292"/>
      <c r="H79" s="293"/>
      <c r="I79" s="294"/>
      <c r="J79" s="319"/>
      <c r="K79" s="320"/>
      <c r="L79" s="321"/>
      <c r="M79" s="292"/>
      <c r="N79" s="293"/>
      <c r="O79" s="294"/>
    </row>
    <row r="80" spans="1:15" ht="18" customHeight="1">
      <c r="A80" s="313"/>
      <c r="B80" s="314"/>
      <c r="C80" s="314"/>
      <c r="D80" s="315"/>
      <c r="E80" s="45" t="str">
        <f>E$29</f>
        <v/>
      </c>
      <c r="F80" s="28"/>
      <c r="G80" s="313"/>
      <c r="H80" s="314"/>
      <c r="I80" s="315"/>
      <c r="J80" s="322"/>
      <c r="K80" s="323"/>
      <c r="L80" s="324"/>
      <c r="M80" s="313"/>
      <c r="N80" s="314"/>
      <c r="O80" s="315"/>
    </row>
    <row r="81" spans="1:18" ht="18" customHeight="1">
      <c r="A81" s="289"/>
      <c r="B81" s="290"/>
      <c r="C81" s="290"/>
      <c r="D81" s="291"/>
      <c r="E81" s="46" t="str">
        <f>E$27</f>
        <v/>
      </c>
      <c r="F81" s="28"/>
      <c r="G81" s="289"/>
      <c r="H81" s="290"/>
      <c r="I81" s="291"/>
      <c r="J81" s="316"/>
      <c r="K81" s="317"/>
      <c r="L81" s="318"/>
      <c r="M81" s="289"/>
      <c r="N81" s="290"/>
      <c r="O81" s="291"/>
    </row>
    <row r="82" spans="1:18" ht="18" customHeight="1">
      <c r="A82" s="292"/>
      <c r="B82" s="293"/>
      <c r="C82" s="293"/>
      <c r="D82" s="294"/>
      <c r="E82" s="45" t="str">
        <f>E$28</f>
        <v/>
      </c>
      <c r="F82" s="28"/>
      <c r="G82" s="292"/>
      <c r="H82" s="293"/>
      <c r="I82" s="294"/>
      <c r="J82" s="319"/>
      <c r="K82" s="320"/>
      <c r="L82" s="321"/>
      <c r="M82" s="292"/>
      <c r="N82" s="293"/>
      <c r="O82" s="294"/>
    </row>
    <row r="83" spans="1:18" ht="18" customHeight="1">
      <c r="A83" s="313"/>
      <c r="B83" s="314"/>
      <c r="C83" s="314"/>
      <c r="D83" s="315"/>
      <c r="E83" s="45" t="str">
        <f>E$29</f>
        <v/>
      </c>
      <c r="F83" s="28"/>
      <c r="G83" s="313"/>
      <c r="H83" s="314"/>
      <c r="I83" s="315"/>
      <c r="J83" s="322"/>
      <c r="K83" s="323"/>
      <c r="L83" s="324"/>
      <c r="M83" s="313"/>
      <c r="N83" s="314"/>
      <c r="O83" s="315"/>
    </row>
    <row r="84" spans="1:18" ht="18" customHeight="1">
      <c r="A84" s="289"/>
      <c r="B84" s="290"/>
      <c r="C84" s="290"/>
      <c r="D84" s="291"/>
      <c r="E84" s="46" t="str">
        <f>E$27</f>
        <v/>
      </c>
      <c r="F84" s="28"/>
      <c r="G84" s="289"/>
      <c r="H84" s="290"/>
      <c r="I84" s="291"/>
      <c r="J84" s="316"/>
      <c r="K84" s="317"/>
      <c r="L84" s="318"/>
      <c r="M84" s="289"/>
      <c r="N84" s="290"/>
      <c r="O84" s="291"/>
    </row>
    <row r="85" spans="1:18" ht="18" customHeight="1">
      <c r="A85" s="292"/>
      <c r="B85" s="293"/>
      <c r="C85" s="293"/>
      <c r="D85" s="294"/>
      <c r="E85" s="45" t="str">
        <f>E$28</f>
        <v/>
      </c>
      <c r="F85" s="28"/>
      <c r="G85" s="292"/>
      <c r="H85" s="293"/>
      <c r="I85" s="294"/>
      <c r="J85" s="319"/>
      <c r="K85" s="320"/>
      <c r="L85" s="321"/>
      <c r="M85" s="292"/>
      <c r="N85" s="293"/>
      <c r="O85" s="294"/>
    </row>
    <row r="86" spans="1:18" ht="18" customHeight="1">
      <c r="A86" s="292"/>
      <c r="B86" s="293"/>
      <c r="C86" s="293"/>
      <c r="D86" s="294"/>
      <c r="E86" s="61" t="str">
        <f>E$29</f>
        <v/>
      </c>
      <c r="F86" s="62"/>
      <c r="G86" s="292"/>
      <c r="H86" s="293"/>
      <c r="I86" s="294"/>
      <c r="J86" s="319"/>
      <c r="K86" s="320"/>
      <c r="L86" s="321"/>
      <c r="M86" s="292"/>
      <c r="N86" s="293"/>
      <c r="O86" s="294"/>
    </row>
    <row r="87" spans="1:18" ht="32.450000000000003" customHeight="1">
      <c r="A87" s="295" t="s">
        <v>39</v>
      </c>
      <c r="B87" s="325" t="s">
        <v>123</v>
      </c>
      <c r="C87" s="342"/>
      <c r="D87" s="342"/>
      <c r="E87" s="342"/>
      <c r="F87" s="342"/>
      <c r="G87" s="342"/>
      <c r="H87" s="342"/>
      <c r="I87" s="342"/>
      <c r="J87" s="342"/>
      <c r="K87" s="342"/>
      <c r="L87" s="342"/>
      <c r="M87" s="342"/>
      <c r="N87" s="342"/>
      <c r="O87" s="343"/>
    </row>
    <row r="88" spans="1:18" ht="1.9" customHeight="1">
      <c r="A88" s="296"/>
      <c r="B88" s="344"/>
      <c r="C88" s="345"/>
      <c r="D88" s="345"/>
      <c r="E88" s="345"/>
      <c r="F88" s="345"/>
      <c r="G88" s="345"/>
      <c r="H88" s="345"/>
      <c r="I88" s="345"/>
      <c r="J88" s="345"/>
      <c r="K88" s="345"/>
      <c r="L88" s="345"/>
      <c r="M88" s="345"/>
      <c r="N88" s="345"/>
      <c r="O88" s="346"/>
    </row>
    <row r="89" spans="1:18" ht="50.25" customHeight="1">
      <c r="A89" s="244" t="s">
        <v>119</v>
      </c>
      <c r="B89" s="347"/>
      <c r="C89" s="347"/>
      <c r="D89" s="347"/>
      <c r="E89" s="347" t="s">
        <v>120</v>
      </c>
      <c r="F89" s="347"/>
      <c r="G89" s="347"/>
      <c r="H89" s="123" t="s">
        <v>121</v>
      </c>
      <c r="I89" s="124"/>
      <c r="J89" s="124"/>
      <c r="K89" s="125"/>
      <c r="L89" s="123" t="s">
        <v>122</v>
      </c>
      <c r="M89" s="363"/>
      <c r="N89" s="363"/>
      <c r="O89" s="364"/>
    </row>
    <row r="90" spans="1:18" ht="16.5" customHeight="1">
      <c r="A90" s="196"/>
      <c r="B90" s="197"/>
      <c r="C90" s="197"/>
      <c r="D90" s="198"/>
      <c r="E90" s="285"/>
      <c r="F90" s="285"/>
      <c r="G90" s="285"/>
      <c r="H90" s="286"/>
      <c r="I90" s="287"/>
      <c r="J90" s="287"/>
      <c r="K90" s="288"/>
      <c r="L90" s="196"/>
      <c r="M90" s="311"/>
      <c r="N90" s="311"/>
      <c r="O90" s="312"/>
    </row>
    <row r="91" spans="1:18" ht="15" customHeight="1">
      <c r="A91" s="285"/>
      <c r="B91" s="285"/>
      <c r="C91" s="285"/>
      <c r="D91" s="285"/>
      <c r="E91" s="285"/>
      <c r="F91" s="285"/>
      <c r="G91" s="285"/>
      <c r="H91" s="286"/>
      <c r="I91" s="287"/>
      <c r="J91" s="287"/>
      <c r="K91" s="288"/>
      <c r="L91" s="196"/>
      <c r="M91" s="311"/>
      <c r="N91" s="311"/>
      <c r="O91" s="312"/>
    </row>
    <row r="92" spans="1:18" ht="16.5" customHeight="1">
      <c r="A92" s="285"/>
      <c r="B92" s="285"/>
      <c r="C92" s="285"/>
      <c r="D92" s="285"/>
      <c r="E92" s="285"/>
      <c r="F92" s="285"/>
      <c r="G92" s="285"/>
      <c r="H92" s="286"/>
      <c r="I92" s="287"/>
      <c r="J92" s="287"/>
      <c r="K92" s="288"/>
      <c r="L92" s="196"/>
      <c r="M92" s="311"/>
      <c r="N92" s="311"/>
      <c r="O92" s="312"/>
    </row>
    <row r="93" spans="1:18" ht="16.5" customHeight="1">
      <c r="A93" s="285"/>
      <c r="B93" s="285"/>
      <c r="C93" s="285"/>
      <c r="D93" s="285"/>
      <c r="E93" s="285"/>
      <c r="F93" s="285"/>
      <c r="G93" s="285"/>
      <c r="H93" s="286"/>
      <c r="I93" s="287"/>
      <c r="J93" s="287"/>
      <c r="K93" s="288"/>
      <c r="L93" s="196"/>
      <c r="M93" s="311"/>
      <c r="N93" s="311"/>
      <c r="O93" s="312"/>
      <c r="Q93" s="9"/>
      <c r="R93" s="17"/>
    </row>
    <row r="94" spans="1:18" ht="16.5" customHeight="1">
      <c r="A94" s="269"/>
      <c r="B94" s="269"/>
      <c r="C94" s="269"/>
      <c r="D94" s="269"/>
      <c r="E94" s="269"/>
      <c r="F94" s="269"/>
      <c r="G94" s="269"/>
      <c r="H94" s="308"/>
      <c r="I94" s="309"/>
      <c r="J94" s="309"/>
      <c r="K94" s="310"/>
      <c r="L94" s="360"/>
      <c r="M94" s="361"/>
      <c r="N94" s="361"/>
      <c r="O94" s="362"/>
      <c r="R94" s="9"/>
    </row>
    <row r="95" spans="1:18" ht="16.5" customHeight="1">
      <c r="A95" s="27" t="s">
        <v>54</v>
      </c>
      <c r="B95" s="325" t="s">
        <v>124</v>
      </c>
      <c r="C95" s="366"/>
      <c r="D95" s="366"/>
      <c r="E95" s="366"/>
      <c r="F95" s="366"/>
      <c r="G95" s="366"/>
      <c r="H95" s="366"/>
      <c r="I95" s="366"/>
      <c r="J95" s="366"/>
      <c r="K95" s="366"/>
      <c r="L95" s="366"/>
      <c r="M95" s="366"/>
      <c r="N95" s="366"/>
      <c r="O95" s="367"/>
    </row>
    <row r="96" spans="1:18" ht="30" customHeight="1">
      <c r="A96" s="24" t="s">
        <v>125</v>
      </c>
      <c r="B96" s="102" t="s">
        <v>126</v>
      </c>
      <c r="C96" s="141"/>
      <c r="D96" s="141"/>
      <c r="E96" s="141"/>
      <c r="F96" s="141"/>
      <c r="G96" s="141"/>
      <c r="H96" s="141"/>
      <c r="I96" s="141"/>
      <c r="J96" s="141"/>
      <c r="K96" s="348" t="str">
        <f>"(" &amp;  '1F'!G$36 &amp; "metai)"</f>
        <v>(metai)</v>
      </c>
      <c r="L96" s="348"/>
      <c r="M96" s="348"/>
      <c r="N96" s="348"/>
      <c r="O96" s="349"/>
    </row>
    <row r="97" spans="1:18" ht="16.5" customHeight="1">
      <c r="A97" s="302"/>
      <c r="B97" s="341" t="s">
        <v>127</v>
      </c>
      <c r="C97" s="408"/>
      <c r="D97" s="408"/>
      <c r="E97" s="408"/>
      <c r="F97" s="408"/>
      <c r="G97" s="409"/>
      <c r="H97" s="350" t="s">
        <v>128</v>
      </c>
      <c r="I97" s="351"/>
      <c r="J97" s="351"/>
      <c r="K97" s="351"/>
      <c r="L97" s="351"/>
      <c r="M97" s="351"/>
      <c r="N97" s="351"/>
      <c r="O97" s="352"/>
    </row>
    <row r="98" spans="1:18" ht="15" customHeight="1">
      <c r="A98" s="303"/>
      <c r="B98" s="89" t="s">
        <v>129</v>
      </c>
      <c r="C98" s="90"/>
      <c r="D98" s="90"/>
      <c r="E98" s="90"/>
      <c r="F98" s="91"/>
      <c r="G98" s="40"/>
      <c r="H98" s="105"/>
      <c r="I98" s="106"/>
      <c r="J98" s="106"/>
      <c r="K98" s="106"/>
      <c r="L98" s="106"/>
      <c r="M98" s="106"/>
      <c r="N98" s="106"/>
      <c r="O98" s="107"/>
    </row>
    <row r="99" spans="1:18" ht="16.5" customHeight="1">
      <c r="A99" s="303"/>
      <c r="B99" s="89" t="s">
        <v>130</v>
      </c>
      <c r="C99" s="90"/>
      <c r="D99" s="90"/>
      <c r="E99" s="90"/>
      <c r="F99" s="91"/>
      <c r="G99" s="40"/>
      <c r="H99" s="105"/>
      <c r="I99" s="106"/>
      <c r="J99" s="106"/>
      <c r="K99" s="106"/>
      <c r="L99" s="106"/>
      <c r="M99" s="106"/>
      <c r="N99" s="106"/>
      <c r="O99" s="107"/>
    </row>
    <row r="100" spans="1:18" ht="16.5" customHeight="1">
      <c r="A100" s="303"/>
      <c r="B100" s="89" t="s">
        <v>131</v>
      </c>
      <c r="C100" s="90"/>
      <c r="D100" s="90"/>
      <c r="E100" s="90"/>
      <c r="F100" s="91"/>
      <c r="G100" s="40"/>
      <c r="H100" s="105"/>
      <c r="I100" s="106"/>
      <c r="J100" s="106"/>
      <c r="K100" s="106"/>
      <c r="L100" s="106"/>
      <c r="M100" s="106"/>
      <c r="N100" s="106"/>
      <c r="O100" s="107"/>
      <c r="Q100" s="9"/>
      <c r="R100" s="17" t="str">
        <f>IF(OR(G98="X",G99="X",G100="X",G101="X",G102="X"),"","10 langelyje neužpildyta &lt;Investuotojas&gt;")</f>
        <v>10 langelyje neužpildyta &lt;Investuotojas&gt;</v>
      </c>
    </row>
    <row r="101" spans="1:18" ht="16.5" customHeight="1">
      <c r="A101" s="303"/>
      <c r="B101" s="89" t="s">
        <v>132</v>
      </c>
      <c r="C101" s="90"/>
      <c r="D101" s="90"/>
      <c r="E101" s="90"/>
      <c r="F101" s="91"/>
      <c r="G101" s="40"/>
      <c r="H101" s="105"/>
      <c r="I101" s="106"/>
      <c r="J101" s="106"/>
      <c r="K101" s="106"/>
      <c r="L101" s="106"/>
      <c r="M101" s="106"/>
      <c r="N101" s="106"/>
      <c r="O101" s="107"/>
      <c r="R101" s="9" t="str">
        <f>IF(LEN(TRIM(G98)&amp;TRIM(G99)&amp;TRIM(G100)&amp;TRIM(G101)&amp;TRIM(G102))&gt;1,"Pasirinkite vieną Investuotoją","")</f>
        <v/>
      </c>
    </row>
    <row r="102" spans="1:18" ht="31.15" customHeight="1">
      <c r="A102" s="304"/>
      <c r="B102" s="202" t="s">
        <v>133</v>
      </c>
      <c r="C102" s="326"/>
      <c r="D102" s="326"/>
      <c r="E102" s="326"/>
      <c r="F102" s="327"/>
      <c r="G102" s="40"/>
      <c r="H102" s="274"/>
      <c r="I102" s="275"/>
      <c r="J102" s="275"/>
      <c r="K102" s="275"/>
      <c r="L102" s="275"/>
      <c r="M102" s="275"/>
      <c r="N102" s="275"/>
      <c r="O102" s="276"/>
    </row>
    <row r="103" spans="1:18" ht="30" customHeight="1">
      <c r="A103" s="24" t="s">
        <v>134</v>
      </c>
      <c r="B103" s="102" t="s">
        <v>135</v>
      </c>
      <c r="C103" s="141"/>
      <c r="D103" s="141"/>
      <c r="E103" s="141"/>
      <c r="F103" s="141"/>
      <c r="G103" s="141"/>
      <c r="H103" s="141"/>
      <c r="I103" s="141"/>
      <c r="J103" s="141"/>
      <c r="K103" s="348" t="str">
        <f>"(" &amp; ( '1F'!J$36) &amp; "metai)"</f>
        <v>(metai)</v>
      </c>
      <c r="L103" s="348"/>
      <c r="M103" s="348"/>
      <c r="N103" s="348"/>
      <c r="O103" s="349"/>
    </row>
    <row r="104" spans="1:18" ht="16.5" customHeight="1">
      <c r="A104" s="340"/>
      <c r="B104" s="341" t="s">
        <v>127</v>
      </c>
      <c r="C104" s="408"/>
      <c r="D104" s="408"/>
      <c r="E104" s="408"/>
      <c r="F104" s="408"/>
      <c r="G104" s="409"/>
      <c r="H104" s="350" t="s">
        <v>128</v>
      </c>
      <c r="I104" s="351"/>
      <c r="J104" s="351"/>
      <c r="K104" s="351"/>
      <c r="L104" s="351"/>
      <c r="M104" s="351"/>
      <c r="N104" s="351"/>
      <c r="O104" s="352"/>
    </row>
    <row r="105" spans="1:18" ht="15" customHeight="1">
      <c r="A105" s="303"/>
      <c r="B105" s="89" t="s">
        <v>136</v>
      </c>
      <c r="C105" s="90"/>
      <c r="D105" s="90"/>
      <c r="E105" s="90"/>
      <c r="F105" s="91"/>
      <c r="G105" s="40"/>
      <c r="H105" s="105"/>
      <c r="I105" s="106"/>
      <c r="J105" s="106"/>
      <c r="K105" s="106"/>
      <c r="L105" s="106"/>
      <c r="M105" s="106"/>
      <c r="N105" s="106"/>
      <c r="O105" s="107"/>
    </row>
    <row r="106" spans="1:18" ht="16.5" customHeight="1">
      <c r="A106" s="303"/>
      <c r="B106" s="89" t="s">
        <v>130</v>
      </c>
      <c r="C106" s="90"/>
      <c r="D106" s="90"/>
      <c r="E106" s="90"/>
      <c r="F106" s="91"/>
      <c r="G106" s="40"/>
      <c r="H106" s="105"/>
      <c r="I106" s="106"/>
      <c r="J106" s="106"/>
      <c r="K106" s="106"/>
      <c r="L106" s="106"/>
      <c r="M106" s="106"/>
      <c r="N106" s="106"/>
      <c r="O106" s="107"/>
    </row>
    <row r="107" spans="1:18" ht="16.5" customHeight="1">
      <c r="A107" s="303"/>
      <c r="B107" s="89" t="s">
        <v>137</v>
      </c>
      <c r="C107" s="90"/>
      <c r="D107" s="90"/>
      <c r="E107" s="90"/>
      <c r="F107" s="91"/>
      <c r="G107" s="41"/>
      <c r="H107" s="105"/>
      <c r="I107" s="106"/>
      <c r="J107" s="106"/>
      <c r="K107" s="106"/>
      <c r="L107" s="106"/>
      <c r="M107" s="106"/>
      <c r="N107" s="106"/>
      <c r="O107" s="107"/>
      <c r="Q107" s="9"/>
      <c r="R107" s="17"/>
    </row>
    <row r="108" spans="1:18" ht="16.5" customHeight="1">
      <c r="A108" s="303"/>
      <c r="B108" s="89" t="s">
        <v>132</v>
      </c>
      <c r="C108" s="90"/>
      <c r="D108" s="90"/>
      <c r="E108" s="90"/>
      <c r="F108" s="91"/>
      <c r="G108" s="40"/>
      <c r="H108" s="105"/>
      <c r="I108" s="106"/>
      <c r="J108" s="106"/>
      <c r="K108" s="106"/>
      <c r="L108" s="106"/>
      <c r="M108" s="106"/>
      <c r="N108" s="106"/>
      <c r="O108" s="107"/>
      <c r="R108" s="9"/>
    </row>
    <row r="109" spans="1:18" ht="31.15" customHeight="1">
      <c r="A109" s="303"/>
      <c r="B109" s="132" t="s">
        <v>133</v>
      </c>
      <c r="C109" s="133"/>
      <c r="D109" s="133"/>
      <c r="E109" s="133"/>
      <c r="F109" s="133"/>
      <c r="G109" s="42"/>
      <c r="H109" s="105"/>
      <c r="I109" s="106"/>
      <c r="J109" s="106"/>
      <c r="K109" s="106"/>
      <c r="L109" s="106"/>
      <c r="M109" s="106"/>
      <c r="N109" s="106"/>
      <c r="O109" s="107"/>
    </row>
    <row r="110" spans="1:18" ht="30" customHeight="1">
      <c r="A110" s="24" t="s">
        <v>138</v>
      </c>
      <c r="B110" s="102" t="s">
        <v>139</v>
      </c>
      <c r="C110" s="141"/>
      <c r="D110" s="141"/>
      <c r="E110" s="141"/>
      <c r="F110" s="141"/>
      <c r="G110" s="141"/>
      <c r="H110" s="141"/>
      <c r="I110" s="141"/>
      <c r="J110" s="141"/>
      <c r="K110" s="141"/>
      <c r="L110" s="348" t="str">
        <f>"(" &amp; ( '1F'!N$36) &amp; "metai)"</f>
        <v>(metai)</v>
      </c>
      <c r="M110" s="348"/>
      <c r="N110" s="348"/>
      <c r="O110" s="349"/>
    </row>
    <row r="111" spans="1:18" ht="18.75" customHeight="1">
      <c r="A111" s="302"/>
      <c r="B111" s="246" t="s">
        <v>127</v>
      </c>
      <c r="C111" s="410"/>
      <c r="D111" s="410"/>
      <c r="E111" s="410"/>
      <c r="F111" s="410"/>
      <c r="G111" s="411"/>
      <c r="H111" s="305" t="s">
        <v>128</v>
      </c>
      <c r="I111" s="306"/>
      <c r="J111" s="306"/>
      <c r="K111" s="306"/>
      <c r="L111" s="306"/>
      <c r="M111" s="306"/>
      <c r="N111" s="306"/>
      <c r="O111" s="307"/>
    </row>
    <row r="112" spans="1:18" ht="15" customHeight="1">
      <c r="A112" s="303"/>
      <c r="B112" s="89" t="s">
        <v>129</v>
      </c>
      <c r="C112" s="90"/>
      <c r="D112" s="90"/>
      <c r="E112" s="90"/>
      <c r="F112" s="91"/>
      <c r="G112" s="40"/>
      <c r="H112" s="105"/>
      <c r="I112" s="106"/>
      <c r="J112" s="106"/>
      <c r="K112" s="106"/>
      <c r="L112" s="106"/>
      <c r="M112" s="106"/>
      <c r="N112" s="106"/>
      <c r="O112" s="107"/>
    </row>
    <row r="113" spans="1:15" ht="15" customHeight="1">
      <c r="A113" s="303"/>
      <c r="B113" s="89" t="s">
        <v>130</v>
      </c>
      <c r="C113" s="90"/>
      <c r="D113" s="90"/>
      <c r="E113" s="90"/>
      <c r="F113" s="91"/>
      <c r="G113" s="40"/>
      <c r="H113" s="105"/>
      <c r="I113" s="106"/>
      <c r="J113" s="106"/>
      <c r="K113" s="106"/>
      <c r="L113" s="106"/>
      <c r="M113" s="106"/>
      <c r="N113" s="106"/>
      <c r="O113" s="107"/>
    </row>
    <row r="114" spans="1:15" ht="15" customHeight="1">
      <c r="A114" s="303"/>
      <c r="B114" s="89" t="s">
        <v>131</v>
      </c>
      <c r="C114" s="90"/>
      <c r="D114" s="90"/>
      <c r="E114" s="90"/>
      <c r="F114" s="91"/>
      <c r="G114" s="40"/>
      <c r="H114" s="105"/>
      <c r="I114" s="106"/>
      <c r="J114" s="106"/>
      <c r="K114" s="106"/>
      <c r="L114" s="106"/>
      <c r="M114" s="106"/>
      <c r="N114" s="106"/>
      <c r="O114" s="107"/>
    </row>
    <row r="115" spans="1:15" ht="15" customHeight="1">
      <c r="A115" s="303"/>
      <c r="B115" s="89" t="s">
        <v>132</v>
      </c>
      <c r="C115" s="90"/>
      <c r="D115" s="90"/>
      <c r="E115" s="90"/>
      <c r="F115" s="91"/>
      <c r="G115" s="40"/>
      <c r="H115" s="105"/>
      <c r="I115" s="106"/>
      <c r="J115" s="106"/>
      <c r="K115" s="106"/>
      <c r="L115" s="106"/>
      <c r="M115" s="106"/>
      <c r="N115" s="106"/>
      <c r="O115" s="107"/>
    </row>
    <row r="116" spans="1:15" ht="31.15" customHeight="1">
      <c r="A116" s="304"/>
      <c r="B116" s="89" t="s">
        <v>133</v>
      </c>
      <c r="C116" s="90"/>
      <c r="D116" s="90"/>
      <c r="E116" s="90"/>
      <c r="F116" s="91"/>
      <c r="G116" s="63"/>
      <c r="H116" s="274"/>
      <c r="I116" s="275"/>
      <c r="J116" s="275"/>
      <c r="K116" s="275"/>
      <c r="L116" s="275"/>
      <c r="M116" s="275"/>
      <c r="N116" s="275"/>
      <c r="O116" s="276"/>
    </row>
    <row r="117" spans="1:15" ht="24" customHeight="1">
      <c r="A117" s="64" t="s">
        <v>61</v>
      </c>
      <c r="B117" s="344" t="s">
        <v>140</v>
      </c>
      <c r="C117" s="345"/>
      <c r="D117" s="345"/>
      <c r="E117" s="345"/>
      <c r="F117" s="345"/>
      <c r="G117" s="345"/>
      <c r="H117" s="345"/>
      <c r="I117" s="345"/>
      <c r="J117" s="345"/>
      <c r="K117" s="345"/>
      <c r="L117" s="345"/>
      <c r="M117" s="345"/>
      <c r="N117" s="345"/>
      <c r="O117" s="346"/>
    </row>
    <row r="118" spans="1:15" ht="33.6" customHeight="1">
      <c r="A118" s="295" t="s">
        <v>141</v>
      </c>
      <c r="B118" s="357" t="s">
        <v>142</v>
      </c>
      <c r="C118" s="358"/>
      <c r="D118" s="358"/>
      <c r="E118" s="358"/>
      <c r="F118" s="358"/>
      <c r="G118" s="358"/>
      <c r="H118" s="358"/>
      <c r="I118" s="358"/>
      <c r="J118" s="358"/>
      <c r="K118" s="358"/>
      <c r="L118" s="358"/>
      <c r="M118" s="359"/>
      <c r="N118" s="39" t="str">
        <f>E$27</f>
        <v/>
      </c>
      <c r="O118" s="50"/>
    </row>
    <row r="119" spans="1:15" ht="28.9" customHeight="1">
      <c r="A119" s="365"/>
      <c r="B119" s="357"/>
      <c r="C119" s="358"/>
      <c r="D119" s="358"/>
      <c r="E119" s="358"/>
      <c r="F119" s="358"/>
      <c r="G119" s="358"/>
      <c r="H119" s="358"/>
      <c r="I119" s="358"/>
      <c r="J119" s="358"/>
      <c r="K119" s="358"/>
      <c r="L119" s="358"/>
      <c r="M119" s="359"/>
      <c r="N119" s="39" t="str">
        <f>E$28</f>
        <v/>
      </c>
      <c r="O119" s="50"/>
    </row>
    <row r="120" spans="1:15" ht="33" customHeight="1">
      <c r="A120" s="296"/>
      <c r="B120" s="202"/>
      <c r="C120" s="326"/>
      <c r="D120" s="326"/>
      <c r="E120" s="326"/>
      <c r="F120" s="326"/>
      <c r="G120" s="326"/>
      <c r="H120" s="326"/>
      <c r="I120" s="326"/>
      <c r="J120" s="326"/>
      <c r="K120" s="326"/>
      <c r="L120" s="326"/>
      <c r="M120" s="327"/>
      <c r="N120" s="39" t="str">
        <f>E$29</f>
        <v/>
      </c>
      <c r="O120" s="50"/>
    </row>
    <row r="121" spans="1:15" ht="27" customHeight="1">
      <c r="A121" s="295" t="s">
        <v>143</v>
      </c>
      <c r="B121" s="132" t="s">
        <v>144</v>
      </c>
      <c r="C121" s="133"/>
      <c r="D121" s="133"/>
      <c r="E121" s="133"/>
      <c r="F121" s="133"/>
      <c r="G121" s="133"/>
      <c r="H121" s="133"/>
      <c r="I121" s="133"/>
      <c r="J121" s="133"/>
      <c r="K121" s="133"/>
      <c r="L121" s="133"/>
      <c r="M121" s="134"/>
      <c r="N121" s="49" t="str">
        <f>E$27</f>
        <v/>
      </c>
      <c r="O121" s="51"/>
    </row>
    <row r="122" spans="1:15" ht="27" customHeight="1">
      <c r="A122" s="365"/>
      <c r="B122" s="357"/>
      <c r="C122" s="358"/>
      <c r="D122" s="358"/>
      <c r="E122" s="358"/>
      <c r="F122" s="358"/>
      <c r="G122" s="358"/>
      <c r="H122" s="358"/>
      <c r="I122" s="358"/>
      <c r="J122" s="358"/>
      <c r="K122" s="358"/>
      <c r="L122" s="358"/>
      <c r="M122" s="359"/>
      <c r="N122" s="49" t="str">
        <f>E$28</f>
        <v/>
      </c>
      <c r="O122" s="51"/>
    </row>
    <row r="123" spans="1:15" ht="27" customHeight="1">
      <c r="A123" s="296"/>
      <c r="B123" s="202"/>
      <c r="C123" s="326"/>
      <c r="D123" s="326"/>
      <c r="E123" s="326"/>
      <c r="F123" s="326"/>
      <c r="G123" s="326"/>
      <c r="H123" s="326"/>
      <c r="I123" s="326"/>
      <c r="J123" s="326"/>
      <c r="K123" s="326"/>
      <c r="L123" s="326"/>
      <c r="M123" s="327"/>
      <c r="N123" s="49" t="str">
        <f>E$29</f>
        <v/>
      </c>
      <c r="O123" s="51"/>
    </row>
    <row r="124" spans="1:15" ht="24" customHeight="1">
      <c r="A124" s="295" t="s">
        <v>145</v>
      </c>
      <c r="B124" s="132" t="s">
        <v>146</v>
      </c>
      <c r="C124" s="133"/>
      <c r="D124" s="133"/>
      <c r="E124" s="133"/>
      <c r="F124" s="133"/>
      <c r="G124" s="133"/>
      <c r="H124" s="133"/>
      <c r="I124" s="133"/>
      <c r="J124" s="133"/>
      <c r="K124" s="133"/>
      <c r="L124" s="133"/>
      <c r="M124" s="134"/>
      <c r="N124" s="49" t="str">
        <f>E$27</f>
        <v/>
      </c>
      <c r="O124" s="51"/>
    </row>
    <row r="125" spans="1:15" ht="22.15" customHeight="1">
      <c r="A125" s="365"/>
      <c r="B125" s="357"/>
      <c r="C125" s="358"/>
      <c r="D125" s="358"/>
      <c r="E125" s="358"/>
      <c r="F125" s="358"/>
      <c r="G125" s="358"/>
      <c r="H125" s="358"/>
      <c r="I125" s="358"/>
      <c r="J125" s="358"/>
      <c r="K125" s="358"/>
      <c r="L125" s="358"/>
      <c r="M125" s="359"/>
      <c r="N125" s="39" t="str">
        <f>E$28</f>
        <v/>
      </c>
      <c r="O125" s="51"/>
    </row>
    <row r="126" spans="1:15" ht="21.6" customHeight="1">
      <c r="A126" s="296"/>
      <c r="B126" s="202"/>
      <c r="C126" s="326"/>
      <c r="D126" s="326"/>
      <c r="E126" s="326"/>
      <c r="F126" s="326"/>
      <c r="G126" s="326"/>
      <c r="H126" s="326"/>
      <c r="I126" s="326"/>
      <c r="J126" s="326"/>
      <c r="K126" s="326"/>
      <c r="L126" s="326"/>
      <c r="M126" s="327"/>
      <c r="N126" s="49" t="str">
        <f>E$29</f>
        <v/>
      </c>
      <c r="O126" s="51"/>
    </row>
    <row r="127" spans="1:15" ht="17.25" customHeight="1">
      <c r="A127" s="295" t="s">
        <v>147</v>
      </c>
      <c r="B127" s="133" t="s">
        <v>148</v>
      </c>
      <c r="C127" s="133"/>
      <c r="D127" s="133"/>
      <c r="E127" s="133"/>
      <c r="F127" s="133"/>
      <c r="G127" s="133"/>
      <c r="H127" s="133"/>
      <c r="I127" s="133"/>
      <c r="J127" s="133"/>
      <c r="K127" s="133"/>
      <c r="L127" s="133"/>
      <c r="M127" s="134"/>
      <c r="N127" s="49" t="str">
        <f>E$27</f>
        <v/>
      </c>
      <c r="O127" s="51"/>
    </row>
    <row r="128" spans="1:15" ht="17.25" customHeight="1">
      <c r="A128" s="365"/>
      <c r="B128" s="358"/>
      <c r="C128" s="358"/>
      <c r="D128" s="358"/>
      <c r="E128" s="358"/>
      <c r="F128" s="358"/>
      <c r="G128" s="358"/>
      <c r="H128" s="358"/>
      <c r="I128" s="358"/>
      <c r="J128" s="358"/>
      <c r="K128" s="358"/>
      <c r="L128" s="358"/>
      <c r="M128" s="359"/>
      <c r="N128" s="87" t="str">
        <f>E$28</f>
        <v/>
      </c>
      <c r="O128" s="51"/>
    </row>
    <row r="129" spans="1:20" ht="17.25" customHeight="1">
      <c r="A129" s="296"/>
      <c r="B129" s="326"/>
      <c r="C129" s="326"/>
      <c r="D129" s="326"/>
      <c r="E129" s="326"/>
      <c r="F129" s="326"/>
      <c r="G129" s="326"/>
      <c r="H129" s="326"/>
      <c r="I129" s="326"/>
      <c r="J129" s="326"/>
      <c r="K129" s="326"/>
      <c r="L129" s="326"/>
      <c r="M129" s="327"/>
      <c r="N129" s="49" t="str">
        <f>E$29</f>
        <v/>
      </c>
      <c r="O129" s="51"/>
    </row>
    <row r="130" spans="1:20" ht="17.25" customHeight="1">
      <c r="A130" s="295" t="s">
        <v>149</v>
      </c>
      <c r="B130" s="245"/>
      <c r="C130" s="353"/>
      <c r="D130" s="353"/>
      <c r="E130" s="353"/>
      <c r="F130" s="353"/>
      <c r="G130" s="353"/>
      <c r="H130" s="353"/>
      <c r="I130" s="353"/>
      <c r="J130" s="353"/>
      <c r="K130" s="353"/>
      <c r="L130" s="353"/>
      <c r="M130" s="353"/>
      <c r="N130" s="39" t="str">
        <f>E$27</f>
        <v/>
      </c>
      <c r="O130" s="30">
        <f>IF(LEN(TRIM(G$102))&gt;0,MAX(O118,O121,O124,O127),0)</f>
        <v>0</v>
      </c>
    </row>
    <row r="131" spans="1:20" ht="17.25" customHeight="1">
      <c r="A131" s="365"/>
      <c r="B131" s="354"/>
      <c r="C131" s="355"/>
      <c r="D131" s="355"/>
      <c r="E131" s="355"/>
      <c r="F131" s="355"/>
      <c r="G131" s="355"/>
      <c r="H131" s="355"/>
      <c r="I131" s="355"/>
      <c r="J131" s="355"/>
      <c r="K131" s="355"/>
      <c r="L131" s="355"/>
      <c r="M131" s="355"/>
      <c r="N131" s="39" t="str">
        <f>E$28</f>
        <v/>
      </c>
      <c r="O131" s="31">
        <f>IF(LEN(TRIM(G$109))&gt;0,MAX(O119,O122,O125,O128),0)</f>
        <v>0</v>
      </c>
    </row>
    <row r="132" spans="1:20" ht="17.25" customHeight="1">
      <c r="A132" s="296"/>
      <c r="B132" s="333"/>
      <c r="C132" s="356"/>
      <c r="D132" s="356"/>
      <c r="E132" s="356"/>
      <c r="F132" s="356"/>
      <c r="G132" s="356"/>
      <c r="H132" s="356"/>
      <c r="I132" s="356"/>
      <c r="J132" s="356"/>
      <c r="K132" s="356"/>
      <c r="L132" s="356"/>
      <c r="M132" s="356"/>
      <c r="N132" s="39" t="str">
        <f>E$29</f>
        <v/>
      </c>
      <c r="O132" s="29">
        <f>IF(LEN(TRIM(G$116))&gt;0,MAX(O120,O123,O126,O129),0)</f>
        <v>0</v>
      </c>
    </row>
    <row r="133" spans="1:20" ht="24" customHeight="1">
      <c r="A133" s="27" t="s">
        <v>65</v>
      </c>
      <c r="B133" s="141" t="s">
        <v>150</v>
      </c>
      <c r="C133" s="90"/>
      <c r="D133" s="90"/>
      <c r="E133" s="90"/>
      <c r="F133" s="90"/>
      <c r="G133" s="90"/>
      <c r="H133" s="90"/>
      <c r="I133" s="90"/>
      <c r="J133" s="90"/>
      <c r="K133" s="90"/>
      <c r="L133" s="90"/>
      <c r="M133" s="90"/>
      <c r="N133" s="90"/>
      <c r="O133" s="91"/>
    </row>
    <row r="134" spans="1:20" ht="17.25" customHeight="1">
      <c r="A134" s="24" t="s">
        <v>151</v>
      </c>
      <c r="B134" s="297" t="s">
        <v>152</v>
      </c>
      <c r="C134" s="297"/>
      <c r="D134" s="297"/>
      <c r="E134" s="297"/>
      <c r="F134" s="297"/>
      <c r="G134" s="297"/>
      <c r="H134" s="297"/>
      <c r="I134" s="297"/>
      <c r="J134" s="297"/>
      <c r="K134" s="297"/>
      <c r="L134" s="297"/>
      <c r="M134" s="338" t="str">
        <f>"(" &amp;  '1F'!G$36 &amp; "metai)"</f>
        <v>(metai)</v>
      </c>
      <c r="N134" s="338"/>
      <c r="O134" s="339"/>
    </row>
    <row r="135" spans="1:20" ht="35.25" customHeight="1">
      <c r="A135" s="295"/>
      <c r="B135" s="124" t="s">
        <v>41</v>
      </c>
      <c r="C135" s="124"/>
      <c r="D135" s="124"/>
      <c r="E135" s="125"/>
      <c r="F135" s="124" t="s">
        <v>153</v>
      </c>
      <c r="G135" s="124"/>
      <c r="H135" s="124"/>
      <c r="I135" s="124"/>
      <c r="J135" s="124"/>
      <c r="K135" s="125"/>
      <c r="L135" s="244" t="s">
        <v>87</v>
      </c>
      <c r="M135" s="244"/>
      <c r="N135" s="333"/>
      <c r="O135" s="244"/>
    </row>
    <row r="136" spans="1:20" ht="24" customHeight="1">
      <c r="A136" s="296"/>
      <c r="B136" s="99">
        <f>G45*O130</f>
        <v>0</v>
      </c>
      <c r="C136" s="100"/>
      <c r="D136" s="100"/>
      <c r="E136" s="101"/>
      <c r="F136" s="100">
        <f>K45*O130</f>
        <v>0</v>
      </c>
      <c r="G136" s="100"/>
      <c r="H136" s="100"/>
      <c r="I136" s="100"/>
      <c r="J136" s="100"/>
      <c r="K136" s="101"/>
      <c r="L136" s="332">
        <f>N45*O130</f>
        <v>0</v>
      </c>
      <c r="M136" s="332"/>
      <c r="N136" s="99"/>
      <c r="O136" s="332"/>
    </row>
    <row r="137" spans="1:20" ht="16.899999999999999" customHeight="1">
      <c r="A137" s="24" t="s">
        <v>154</v>
      </c>
      <c r="B137" s="297" t="s">
        <v>155</v>
      </c>
      <c r="C137" s="297"/>
      <c r="D137" s="297"/>
      <c r="E137" s="297"/>
      <c r="F137" s="297"/>
      <c r="G137" s="297"/>
      <c r="H137" s="297"/>
      <c r="I137" s="297"/>
      <c r="J137" s="297"/>
      <c r="K137" s="297"/>
      <c r="L137" s="297"/>
      <c r="M137" s="338" t="str">
        <f>"(" &amp; ( '1F'!J$36) &amp; "metai)"</f>
        <v>(metai)</v>
      </c>
      <c r="N137" s="338"/>
      <c r="O137" s="339"/>
    </row>
    <row r="138" spans="1:20" ht="35.25" customHeight="1">
      <c r="A138" s="295"/>
      <c r="B138" s="124" t="s">
        <v>41</v>
      </c>
      <c r="C138" s="124"/>
      <c r="D138" s="124"/>
      <c r="E138" s="125"/>
      <c r="F138" s="124" t="s">
        <v>153</v>
      </c>
      <c r="G138" s="124"/>
      <c r="H138" s="124"/>
      <c r="I138" s="124"/>
      <c r="J138" s="124"/>
      <c r="K138" s="125"/>
      <c r="L138" s="244" t="s">
        <v>87</v>
      </c>
      <c r="M138" s="244"/>
      <c r="N138" s="333"/>
      <c r="O138" s="244"/>
    </row>
    <row r="139" spans="1:20">
      <c r="A139" s="296"/>
      <c r="B139" s="99">
        <f>G46*O131</f>
        <v>0</v>
      </c>
      <c r="C139" s="100"/>
      <c r="D139" s="100"/>
      <c r="E139" s="101"/>
      <c r="F139" s="100">
        <f>K46*O131</f>
        <v>0</v>
      </c>
      <c r="G139" s="100"/>
      <c r="H139" s="100"/>
      <c r="I139" s="100"/>
      <c r="J139" s="100"/>
      <c r="K139" s="101"/>
      <c r="L139" s="334">
        <f>N46*O131</f>
        <v>0</v>
      </c>
      <c r="M139" s="334"/>
      <c r="N139" s="335"/>
      <c r="O139" s="334"/>
    </row>
    <row r="140" spans="1:20" ht="16.899999999999999" customHeight="1">
      <c r="A140" s="65" t="s">
        <v>156</v>
      </c>
      <c r="B140" s="336" t="s">
        <v>157</v>
      </c>
      <c r="C140" s="337"/>
      <c r="D140" s="337"/>
      <c r="E140" s="337"/>
      <c r="F140" s="337"/>
      <c r="G140" s="337"/>
      <c r="H140" s="337"/>
      <c r="I140" s="337"/>
      <c r="J140" s="337"/>
      <c r="K140" s="337"/>
      <c r="L140" s="337"/>
      <c r="M140" s="338" t="str">
        <f>"(" &amp; ( '1F'!N$36) &amp; "metai)"</f>
        <v>(metai)</v>
      </c>
      <c r="N140" s="338"/>
      <c r="O140" s="339"/>
      <c r="P140" s="6"/>
      <c r="Q140" s="6"/>
      <c r="R140" s="6"/>
      <c r="S140" s="6"/>
      <c r="T140" s="6"/>
    </row>
    <row r="141" spans="1:20" ht="34.5" customHeight="1">
      <c r="A141" s="295"/>
      <c r="B141" s="123" t="s">
        <v>41</v>
      </c>
      <c r="C141" s="124"/>
      <c r="D141" s="124"/>
      <c r="E141" s="125"/>
      <c r="F141" s="124" t="s">
        <v>153</v>
      </c>
      <c r="G141" s="124"/>
      <c r="H141" s="124"/>
      <c r="I141" s="124"/>
      <c r="J141" s="124"/>
      <c r="K141" s="125"/>
      <c r="L141" s="244" t="s">
        <v>87</v>
      </c>
      <c r="M141" s="244"/>
      <c r="N141" s="333"/>
      <c r="O141" s="244"/>
    </row>
    <row r="142" spans="1:20">
      <c r="A142" s="296"/>
      <c r="B142" s="99">
        <f>G47*O132</f>
        <v>0</v>
      </c>
      <c r="C142" s="100"/>
      <c r="D142" s="100"/>
      <c r="E142" s="101"/>
      <c r="F142" s="100">
        <f>K47*O132</f>
        <v>0</v>
      </c>
      <c r="G142" s="100"/>
      <c r="H142" s="100"/>
      <c r="I142" s="100"/>
      <c r="J142" s="100"/>
      <c r="K142" s="101"/>
      <c r="L142" s="332">
        <f>N47*O132</f>
        <v>0</v>
      </c>
      <c r="M142" s="332"/>
      <c r="N142" s="99"/>
      <c r="O142" s="332"/>
    </row>
    <row r="146" spans="15:15">
      <c r="O146" s="6"/>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xr:uid="{00000000-0002-0000-1500-000000000000}"/>
    <dataValidation type="decimal" allowBlank="1" showErrorMessage="1" errorTitle="Klaida" error="Įveskite skaičių iki  0,5" sqref="O118:O129" xr:uid="{00000000-0002-0000-1500-000001000000}">
      <formula1>0</formula1>
      <formula2>0.5</formula2>
    </dataValidation>
    <dataValidation type="decimal" allowBlank="1" showErrorMessage="1" errorTitle="KLAIDA !" error="Įveskite skaičius !" sqref="H29:J30 L29:M30 L33:M33 H33:J33 H36:J36 L36:M36 L39:M39 H39:J39 G29:G44 K29:K44 N29:N44 L42:M42 H42:J42" xr:uid="{00000000-0002-0000-1500-000002000000}">
      <formula1>0</formula1>
      <formula2>99999999999999</formula2>
    </dataValidation>
    <dataValidation type="decimal" errorStyle="warning" allowBlank="1" showErrorMessage="1" error="Skaitinė reikšmė" sqref="Q20" xr:uid="{00000000-0002-0000-1500-000003000000}">
      <formula1>0</formula1>
      <formula2>99999999999</formula2>
    </dataValidation>
    <dataValidation type="list" allowBlank="1" showInputMessage="1" showErrorMessage="1" sqref="F51:F86 G98:G102 G105:G109 G112:G116" xr:uid="{00000000-0002-0000-1500-000004000000}">
      <formula1>$V$51:$V$52</formula1>
    </dataValidation>
    <dataValidation type="date" errorStyle="warning" allowBlank="1" showErrorMessage="1" errorTitle="Įveskite teisingą datą" sqref="A18:O18" xr:uid="{00000000-0002-0000-1500-000005000000}">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161"/>
  <sheetViews>
    <sheetView workbookViewId="0">
      <selection activeCell="L20" sqref="L20"/>
    </sheetView>
  </sheetViews>
  <sheetFormatPr defaultColWidth="9.33203125" defaultRowHeight="15.6"/>
  <cols>
    <col min="1" max="1" width="7.1640625" style="7" customWidth="1"/>
    <col min="2" max="2" width="7" style="7" customWidth="1"/>
    <col min="3" max="3" width="7.1640625" style="7" customWidth="1"/>
    <col min="4" max="4" width="6.6640625" style="7" customWidth="1"/>
    <col min="5" max="5" width="6.5" style="7" customWidth="1"/>
    <col min="6" max="6" width="9.83203125" style="7" customWidth="1"/>
    <col min="7" max="7" width="13" style="7" customWidth="1"/>
    <col min="8" max="8" width="16.1640625" style="7" customWidth="1"/>
    <col min="9" max="9" width="3.5" style="7" customWidth="1"/>
    <col min="10" max="10" width="9.33203125" style="7" customWidth="1"/>
    <col min="11" max="11" width="6.6640625" style="7" customWidth="1"/>
    <col min="12" max="12" width="4.83203125" style="7" customWidth="1"/>
    <col min="13" max="13" width="5.83203125" style="7" customWidth="1"/>
    <col min="14" max="14" width="3.1640625" style="7" customWidth="1"/>
    <col min="15" max="15" width="9.33203125" style="7"/>
    <col min="16" max="16" width="0" style="7" hidden="1" customWidth="1"/>
    <col min="17" max="21" width="9.33203125" style="7"/>
    <col min="22" max="22" width="0" style="7" hidden="1" customWidth="1"/>
    <col min="23" max="16384" width="9.33203125" style="7"/>
  </cols>
  <sheetData>
    <row r="1" spans="1:27">
      <c r="A1" s="8"/>
      <c r="B1" s="8"/>
      <c r="C1" s="8"/>
      <c r="D1" s="8"/>
      <c r="E1" s="8"/>
      <c r="F1" s="8"/>
      <c r="G1" s="8"/>
      <c r="H1" s="5" t="s">
        <v>158</v>
      </c>
      <c r="I1" s="5"/>
      <c r="J1" s="5"/>
      <c r="K1" s="8"/>
      <c r="L1" s="8"/>
      <c r="M1" s="8"/>
      <c r="N1" s="8"/>
      <c r="O1" s="8"/>
      <c r="P1" s="8"/>
      <c r="Q1" s="8"/>
      <c r="R1" s="8"/>
      <c r="S1" s="8"/>
      <c r="T1" s="8"/>
      <c r="U1" s="8"/>
      <c r="V1" s="13"/>
      <c r="W1" s="13"/>
      <c r="X1" s="13"/>
      <c r="Y1" s="13"/>
      <c r="Z1" s="13"/>
      <c r="AA1" s="13"/>
    </row>
    <row r="2" spans="1:27">
      <c r="A2" s="8"/>
      <c r="B2" s="8"/>
      <c r="C2" s="8"/>
      <c r="D2" s="8"/>
      <c r="E2" s="8"/>
      <c r="F2" s="8"/>
      <c r="G2" s="8"/>
      <c r="H2" s="8" t="s">
        <v>159</v>
      </c>
      <c r="I2" s="5"/>
      <c r="J2" s="5"/>
      <c r="K2" s="8"/>
      <c r="L2" s="8"/>
      <c r="M2" s="8"/>
      <c r="N2" s="8"/>
      <c r="O2" s="8"/>
      <c r="P2" s="8"/>
      <c r="Q2" s="8"/>
      <c r="R2" s="8"/>
      <c r="S2" s="8"/>
      <c r="T2" s="8"/>
      <c r="U2" s="8"/>
      <c r="V2" s="13"/>
      <c r="W2" s="13"/>
      <c r="X2" s="13"/>
      <c r="Y2" s="13"/>
      <c r="Z2" s="13"/>
      <c r="AA2" s="13"/>
    </row>
    <row r="3" spans="1:27">
      <c r="A3" s="8"/>
      <c r="B3" s="8"/>
      <c r="C3" s="8"/>
      <c r="D3" s="8"/>
      <c r="E3" s="8"/>
      <c r="F3" s="8"/>
      <c r="G3" s="8"/>
      <c r="H3" s="78" t="s">
        <v>160</v>
      </c>
      <c r="I3" s="5"/>
      <c r="J3" s="5"/>
      <c r="K3" s="8"/>
      <c r="L3" s="8"/>
      <c r="M3" s="8"/>
      <c r="N3" s="8"/>
      <c r="O3" s="8"/>
      <c r="P3" s="8"/>
      <c r="Q3" s="8"/>
      <c r="R3" s="8"/>
      <c r="S3" s="8"/>
      <c r="T3" s="8"/>
      <c r="U3" s="8"/>
      <c r="V3" s="13"/>
      <c r="W3" s="13"/>
      <c r="X3" s="13"/>
      <c r="Y3" s="13"/>
      <c r="Z3" s="13"/>
      <c r="AA3" s="13"/>
    </row>
    <row r="4" spans="1:27">
      <c r="A4" s="8"/>
      <c r="B4" s="8"/>
      <c r="C4" s="8"/>
      <c r="D4" s="8"/>
      <c r="E4" s="8"/>
      <c r="F4" s="8"/>
      <c r="G4" s="8"/>
      <c r="H4" s="77"/>
      <c r="I4" s="5"/>
      <c r="J4" s="5"/>
      <c r="K4" s="8"/>
      <c r="L4" s="8"/>
      <c r="M4" s="8"/>
      <c r="N4" s="8"/>
      <c r="O4" s="8"/>
      <c r="P4" s="8"/>
      <c r="Q4" s="8"/>
      <c r="R4" s="8"/>
      <c r="S4" s="8"/>
      <c r="T4" s="8"/>
      <c r="U4" s="8"/>
      <c r="V4" s="13"/>
      <c r="W4" s="13"/>
      <c r="X4" s="13"/>
      <c r="Y4" s="13"/>
      <c r="Z4" s="13"/>
      <c r="AA4" s="13"/>
    </row>
    <row r="5" spans="1:27">
      <c r="A5" s="8"/>
      <c r="B5" s="8"/>
      <c r="C5" s="8"/>
      <c r="D5" s="8"/>
      <c r="E5" s="8"/>
      <c r="F5" s="8"/>
      <c r="G5" s="8"/>
      <c r="H5" s="5"/>
      <c r="I5" s="5"/>
      <c r="J5" s="5"/>
      <c r="K5" s="192"/>
      <c r="L5" s="407"/>
      <c r="M5" s="407"/>
      <c r="N5" s="8"/>
      <c r="O5" s="8"/>
      <c r="P5" s="8"/>
      <c r="Q5" s="8"/>
      <c r="R5" s="8"/>
      <c r="S5" s="8"/>
      <c r="T5" s="8"/>
      <c r="U5" s="8"/>
      <c r="V5" s="13"/>
      <c r="W5" s="13"/>
      <c r="X5" s="13"/>
      <c r="Y5" s="13"/>
      <c r="Z5" s="13"/>
      <c r="AA5" s="13"/>
    </row>
    <row r="6" spans="1:27">
      <c r="A6" s="8"/>
      <c r="B6" s="8"/>
      <c r="C6" s="8"/>
      <c r="D6" s="8"/>
      <c r="E6" s="6"/>
      <c r="F6" s="6"/>
      <c r="G6" s="85" t="s">
        <v>161</v>
      </c>
      <c r="H6" s="86"/>
      <c r="I6" s="86"/>
      <c r="J6" s="86"/>
      <c r="K6" s="85"/>
      <c r="L6" s="8"/>
      <c r="M6" s="8"/>
      <c r="N6" s="8"/>
      <c r="O6" s="8"/>
      <c r="P6" s="8"/>
      <c r="Q6" s="8"/>
      <c r="R6" s="8"/>
      <c r="S6" s="8"/>
      <c r="T6" s="8"/>
      <c r="U6" s="8"/>
      <c r="V6" s="13"/>
      <c r="W6" s="13"/>
      <c r="X6" s="13"/>
      <c r="Y6" s="13"/>
      <c r="Z6" s="13"/>
      <c r="AA6" s="13"/>
    </row>
    <row r="7" spans="1:27">
      <c r="A7" s="8"/>
      <c r="B7" s="8"/>
      <c r="C7" s="8"/>
      <c r="D7" s="8"/>
      <c r="E7" s="6"/>
      <c r="F7" s="6"/>
      <c r="G7" s="6"/>
      <c r="H7" s="86"/>
      <c r="I7" s="86"/>
      <c r="J7" s="86"/>
      <c r="K7" s="85"/>
      <c r="L7" s="8"/>
      <c r="M7" s="8"/>
      <c r="N7" s="8"/>
      <c r="O7" s="8"/>
      <c r="P7" s="8"/>
      <c r="Q7" s="8"/>
      <c r="R7" s="8"/>
      <c r="S7" s="8"/>
      <c r="T7" s="8"/>
      <c r="U7" s="8"/>
      <c r="V7" s="13"/>
      <c r="W7" s="13"/>
      <c r="X7" s="13"/>
      <c r="Y7" s="13"/>
      <c r="Z7" s="13"/>
      <c r="AA7" s="13"/>
    </row>
    <row r="8" spans="1:27" ht="14.25" customHeight="1">
      <c r="A8" s="2"/>
      <c r="B8" s="2"/>
      <c r="C8" s="2"/>
      <c r="D8" s="2"/>
      <c r="E8" s="6"/>
      <c r="F8" s="6"/>
      <c r="G8" s="85" t="s">
        <v>162</v>
      </c>
      <c r="H8" s="6"/>
      <c r="I8" s="6"/>
      <c r="J8" s="6"/>
      <c r="K8" s="6"/>
      <c r="L8" s="8"/>
      <c r="M8" s="8"/>
      <c r="N8" s="8"/>
      <c r="O8" s="8"/>
      <c r="P8" s="8"/>
      <c r="Q8" s="8"/>
      <c r="R8" s="8"/>
      <c r="S8" s="8"/>
      <c r="T8" s="8"/>
      <c r="U8" s="8"/>
      <c r="V8" s="13"/>
      <c r="W8" s="13"/>
      <c r="X8" s="13"/>
      <c r="Y8" s="13"/>
      <c r="Z8" s="13"/>
      <c r="AA8" s="13"/>
    </row>
    <row r="9" spans="1:27" ht="14.25" customHeight="1">
      <c r="A9" s="2"/>
      <c r="B9" s="2"/>
      <c r="C9" s="2"/>
      <c r="D9" s="2"/>
      <c r="E9" s="6"/>
      <c r="F9" s="6"/>
      <c r="G9" s="85" t="s">
        <v>163</v>
      </c>
      <c r="H9" s="6"/>
      <c r="I9" s="6"/>
      <c r="J9" s="6"/>
      <c r="K9" s="6"/>
      <c r="L9" s="8"/>
      <c r="M9" s="8"/>
      <c r="N9" s="8"/>
      <c r="O9" s="8"/>
      <c r="P9" s="8"/>
      <c r="Q9" s="8"/>
      <c r="R9" s="8"/>
      <c r="S9" s="8"/>
      <c r="T9" s="8"/>
      <c r="U9" s="8"/>
      <c r="V9" s="8"/>
      <c r="W9" s="8"/>
      <c r="X9" s="8"/>
      <c r="Y9" s="8"/>
      <c r="Z9" s="8"/>
      <c r="AA9" s="8"/>
    </row>
    <row r="10" spans="1:27">
      <c r="A10" s="8"/>
      <c r="B10" s="8"/>
      <c r="C10" s="8"/>
      <c r="D10" s="8"/>
      <c r="E10" s="370" t="s">
        <v>164</v>
      </c>
      <c r="F10" s="412"/>
      <c r="G10" s="412"/>
      <c r="H10" s="412"/>
      <c r="I10" s="412"/>
      <c r="J10" s="412"/>
      <c r="K10" s="412"/>
      <c r="L10" s="8"/>
      <c r="M10" s="8"/>
      <c r="N10" s="8"/>
      <c r="O10" s="8"/>
      <c r="P10" s="8"/>
      <c r="Q10" s="8"/>
      <c r="R10" s="8"/>
      <c r="S10" s="8"/>
      <c r="T10" s="8"/>
      <c r="U10" s="8"/>
      <c r="V10" s="8"/>
      <c r="W10" s="8"/>
      <c r="X10" s="8"/>
      <c r="Y10" s="8"/>
      <c r="Z10" s="8"/>
      <c r="AA10" s="8"/>
    </row>
    <row r="11" spans="1:27">
      <c r="A11" s="8"/>
      <c r="B11" s="8"/>
      <c r="C11" s="8"/>
      <c r="D11" s="8"/>
      <c r="E11" s="1"/>
      <c r="F11" s="8"/>
      <c r="G11" s="413" t="str">
        <f>'1F'!E11</f>
        <v xml:space="preserve"> </v>
      </c>
      <c r="H11" s="413"/>
      <c r="I11" s="8"/>
      <c r="J11" s="8"/>
      <c r="K11" s="8"/>
      <c r="L11" s="8"/>
      <c r="M11" s="8"/>
      <c r="N11" s="8"/>
      <c r="O11" s="8"/>
      <c r="P11" s="8"/>
      <c r="Q11" s="8"/>
      <c r="R11" s="8"/>
      <c r="S11" s="8"/>
      <c r="T11" s="8"/>
      <c r="U11" s="8"/>
      <c r="V11" s="8"/>
      <c r="W11" s="8"/>
      <c r="X11" s="8"/>
      <c r="Y11" s="8"/>
      <c r="Z11" s="8"/>
      <c r="AA11" s="8"/>
    </row>
    <row r="12" spans="1:27" ht="11.25" customHeight="1">
      <c r="A12" s="8"/>
      <c r="B12" s="8"/>
      <c r="C12" s="8"/>
      <c r="D12" s="8"/>
      <c r="E12" s="1"/>
      <c r="F12" s="8"/>
      <c r="G12" s="272" t="s">
        <v>11</v>
      </c>
      <c r="H12" s="401"/>
      <c r="I12" s="8"/>
      <c r="J12" s="8"/>
      <c r="K12" s="8"/>
      <c r="L12" s="8"/>
      <c r="M12" s="8"/>
      <c r="N12" s="8"/>
      <c r="O12" s="8"/>
      <c r="P12" s="8"/>
      <c r="Q12" s="8"/>
      <c r="R12" s="8"/>
      <c r="S12" s="8"/>
      <c r="T12" s="8"/>
      <c r="U12" s="8"/>
      <c r="V12" s="8"/>
      <c r="W12" s="8"/>
      <c r="X12" s="8"/>
      <c r="Y12" s="8"/>
      <c r="Z12" s="8"/>
      <c r="AA12" s="8"/>
    </row>
    <row r="13" spans="1:27">
      <c r="A13" s="8"/>
      <c r="B13" s="8"/>
      <c r="C13" s="8"/>
      <c r="D13" s="8"/>
      <c r="E13" s="1"/>
      <c r="F13" s="8"/>
      <c r="G13" s="369" t="str">
        <f>'1F'!E13</f>
        <v xml:space="preserve"> </v>
      </c>
      <c r="H13" s="414"/>
      <c r="I13" s="8"/>
      <c r="J13" s="8"/>
      <c r="K13" s="8"/>
      <c r="L13" s="8"/>
      <c r="M13" s="8"/>
      <c r="N13" s="8"/>
      <c r="O13" s="8"/>
      <c r="P13" s="8"/>
      <c r="Q13" s="8"/>
      <c r="R13" s="8"/>
      <c r="S13" s="8"/>
      <c r="T13" s="8"/>
      <c r="U13" s="8"/>
      <c r="V13" s="8"/>
      <c r="W13" s="8"/>
      <c r="X13" s="8"/>
      <c r="Y13" s="8"/>
      <c r="Z13" s="8"/>
      <c r="AA13" s="8"/>
    </row>
    <row r="14" spans="1:27" ht="12" customHeight="1">
      <c r="A14" s="8"/>
      <c r="B14" s="8"/>
      <c r="C14" s="8"/>
      <c r="D14" s="8"/>
      <c r="E14" s="1"/>
      <c r="F14" s="8"/>
      <c r="G14" s="272" t="s">
        <v>12</v>
      </c>
      <c r="H14" s="401"/>
      <c r="I14" s="8"/>
      <c r="J14" s="8"/>
      <c r="K14" s="8"/>
      <c r="L14" s="8"/>
      <c r="M14" s="8"/>
      <c r="N14" s="8"/>
      <c r="O14" s="8"/>
      <c r="P14" s="8"/>
      <c r="Q14" s="8"/>
      <c r="R14" s="8"/>
      <c r="S14" s="8"/>
      <c r="T14" s="8"/>
      <c r="U14" s="8"/>
      <c r="V14" s="8"/>
      <c r="W14" s="8"/>
      <c r="X14" s="8"/>
      <c r="Y14" s="8"/>
      <c r="Z14" s="8"/>
      <c r="AA14" s="8"/>
    </row>
    <row r="15" spans="1:27" ht="8.25" customHeight="1" thickBot="1">
      <c r="A15" s="3"/>
      <c r="B15" s="3"/>
      <c r="C15" s="3"/>
      <c r="D15" s="3"/>
      <c r="E15" s="8"/>
      <c r="F15" s="8"/>
      <c r="G15" s="8"/>
      <c r="H15" s="8"/>
      <c r="I15" s="8"/>
      <c r="J15" s="8"/>
      <c r="K15" s="8"/>
      <c r="L15" s="8"/>
      <c r="M15" s="8"/>
      <c r="N15" s="8"/>
      <c r="O15" s="8"/>
      <c r="P15" s="8"/>
      <c r="Q15" s="8"/>
      <c r="R15" s="8"/>
      <c r="S15" s="8"/>
      <c r="T15" s="8"/>
      <c r="U15" s="8"/>
      <c r="V15" s="8"/>
      <c r="W15" s="8"/>
      <c r="X15" s="8"/>
      <c r="Y15" s="8"/>
      <c r="Z15" s="8"/>
      <c r="AA15" s="8"/>
    </row>
    <row r="16" spans="1:27" ht="18.75" customHeight="1" thickBot="1">
      <c r="A16" s="192" t="s">
        <v>13</v>
      </c>
      <c r="B16" s="192"/>
      <c r="C16" s="192"/>
      <c r="D16" s="192"/>
      <c r="E16" s="415" t="str">
        <f>'1F'!C16&amp;""</f>
        <v/>
      </c>
      <c r="F16" s="8"/>
      <c r="G16" s="8"/>
      <c r="H16" s="8"/>
      <c r="I16" s="8"/>
      <c r="J16" s="8"/>
      <c r="K16" s="8"/>
      <c r="L16" s="8"/>
      <c r="M16" s="8"/>
      <c r="N16" s="8"/>
      <c r="O16" s="8"/>
      <c r="P16" s="8"/>
      <c r="Q16" s="8"/>
      <c r="R16" s="8"/>
      <c r="S16" s="8"/>
      <c r="T16" s="8"/>
      <c r="U16" s="8"/>
      <c r="V16" s="8"/>
      <c r="W16" s="8"/>
      <c r="X16" s="8"/>
      <c r="Y16" s="8"/>
      <c r="Z16" s="8"/>
      <c r="AA16" s="8"/>
    </row>
    <row r="17" spans="1:24" ht="18" customHeight="1" thickBot="1">
      <c r="A17" s="192" t="s">
        <v>14</v>
      </c>
      <c r="B17" s="192"/>
      <c r="C17" s="192"/>
      <c r="D17" s="192"/>
      <c r="E17" s="415" t="str">
        <f>'1F'!C17&amp;""</f>
        <v/>
      </c>
      <c r="F17" s="8"/>
      <c r="G17" s="8"/>
      <c r="H17" s="8"/>
      <c r="I17" s="8"/>
      <c r="J17" s="8"/>
      <c r="K17" s="8"/>
      <c r="L17" s="8"/>
      <c r="M17" s="8"/>
      <c r="N17" s="8"/>
      <c r="O17" s="8"/>
      <c r="P17" s="8"/>
      <c r="Q17" s="8"/>
      <c r="R17" s="8"/>
      <c r="S17" s="8"/>
      <c r="T17" s="8"/>
      <c r="U17" s="8"/>
      <c r="V17" s="8"/>
      <c r="W17" s="8"/>
      <c r="X17" s="8"/>
    </row>
    <row r="18" spans="1:24" ht="9" customHeight="1">
      <c r="A18" s="1"/>
      <c r="B18" s="1"/>
      <c r="C18" s="1"/>
      <c r="D18" s="1"/>
      <c r="E18" s="8"/>
      <c r="F18" s="8"/>
      <c r="G18" s="8"/>
      <c r="H18" s="8"/>
      <c r="I18" s="8"/>
      <c r="J18" s="8"/>
      <c r="K18" s="8"/>
      <c r="L18" s="8"/>
      <c r="M18" s="8"/>
      <c r="N18" s="8"/>
      <c r="O18" s="8"/>
      <c r="P18" s="8"/>
      <c r="Q18" s="8"/>
      <c r="R18" s="8"/>
      <c r="S18" s="8"/>
      <c r="T18" s="8"/>
      <c r="U18" s="8"/>
      <c r="V18" s="8"/>
      <c r="W18" s="8"/>
      <c r="X18" s="8"/>
    </row>
    <row r="19" spans="1:24" ht="20.45" customHeight="1">
      <c r="A19" s="79" t="s">
        <v>15</v>
      </c>
      <c r="B19" s="368" t="s">
        <v>165</v>
      </c>
      <c r="C19" s="141"/>
      <c r="D19" s="141"/>
      <c r="E19" s="141"/>
      <c r="F19" s="141"/>
      <c r="G19" s="141"/>
      <c r="H19" s="141"/>
      <c r="I19" s="141"/>
      <c r="J19" s="141"/>
      <c r="K19" s="141"/>
      <c r="L19" s="141"/>
      <c r="M19" s="142"/>
      <c r="N19" s="8"/>
      <c r="O19" s="8"/>
      <c r="P19" s="8"/>
      <c r="Q19" s="8"/>
      <c r="R19" s="8"/>
      <c r="S19" s="8"/>
      <c r="T19" s="8"/>
      <c r="U19" s="8"/>
      <c r="V19" s="8"/>
      <c r="W19" s="8"/>
      <c r="X19" s="8"/>
    </row>
    <row r="20" spans="1:24" ht="17.25" customHeight="1">
      <c r="A20" s="132" t="s">
        <v>166</v>
      </c>
      <c r="B20" s="133"/>
      <c r="C20" s="133"/>
      <c r="D20" s="416"/>
      <c r="E20" s="416"/>
      <c r="F20" s="416"/>
      <c r="G20" s="416"/>
      <c r="H20" s="416"/>
      <c r="I20" s="416"/>
      <c r="J20" s="416"/>
      <c r="K20" s="417"/>
      <c r="L20" s="26" t="s">
        <v>10</v>
      </c>
      <c r="M20" s="418"/>
      <c r="N20" s="8"/>
      <c r="O20" s="9" t="str">
        <f>IF(AND(TRIM(L20)="",TRIM(L22)=""),"Pasirinkite reikšmę","")</f>
        <v>Pasirinkite reikšmę</v>
      </c>
      <c r="P20" s="8"/>
      <c r="Q20" s="8"/>
      <c r="R20" s="8"/>
      <c r="S20" s="8"/>
      <c r="T20" s="8"/>
      <c r="U20" s="8"/>
      <c r="V20" s="8"/>
      <c r="W20" s="8"/>
      <c r="X20" s="8"/>
    </row>
    <row r="21" spans="1:24" ht="15.75" customHeight="1">
      <c r="A21" s="419"/>
      <c r="B21" s="420"/>
      <c r="C21" s="420"/>
      <c r="D21" s="420"/>
      <c r="E21" s="420"/>
      <c r="F21" s="420"/>
      <c r="G21" s="420"/>
      <c r="H21" s="420"/>
      <c r="I21" s="420"/>
      <c r="J21" s="420"/>
      <c r="K21" s="421"/>
      <c r="L21" s="421"/>
      <c r="M21" s="422"/>
      <c r="N21" s="8"/>
      <c r="O21" s="8"/>
      <c r="P21" s="8"/>
      <c r="Q21" s="8"/>
      <c r="R21" s="8"/>
      <c r="S21" s="8"/>
      <c r="T21" s="8"/>
      <c r="U21" s="8"/>
      <c r="V21" s="8"/>
      <c r="W21" s="8"/>
      <c r="X21" s="8"/>
    </row>
    <row r="22" spans="1:24" ht="17.25" customHeight="1">
      <c r="A22" s="132" t="s">
        <v>167</v>
      </c>
      <c r="B22" s="133"/>
      <c r="C22" s="133"/>
      <c r="D22" s="133"/>
      <c r="E22" s="133"/>
      <c r="F22" s="133"/>
      <c r="G22" s="133"/>
      <c r="H22" s="133"/>
      <c r="I22" s="133"/>
      <c r="J22" s="133"/>
      <c r="K22" s="423"/>
      <c r="L22" s="26" t="s">
        <v>10</v>
      </c>
      <c r="M22" s="424"/>
      <c r="N22" s="8"/>
      <c r="O22" s="9" t="str">
        <f>IF(AND(TRIM(L20)="",TRIM(L22)=""),"Pasirinkite reikšmę","")</f>
        <v>Pasirinkite reikšmę</v>
      </c>
      <c r="P22" s="8"/>
      <c r="Q22" s="8"/>
      <c r="R22" s="8"/>
      <c r="S22" s="8"/>
      <c r="T22" s="8"/>
      <c r="U22" s="8"/>
      <c r="V22" s="8"/>
      <c r="W22" s="8"/>
      <c r="X22" s="8"/>
    </row>
    <row r="23" spans="1:24" ht="15" customHeight="1">
      <c r="A23" s="202"/>
      <c r="B23" s="326"/>
      <c r="C23" s="326"/>
      <c r="D23" s="326"/>
      <c r="E23" s="326"/>
      <c r="F23" s="326"/>
      <c r="G23" s="326"/>
      <c r="H23" s="326"/>
      <c r="I23" s="326"/>
      <c r="J23" s="326"/>
      <c r="K23" s="425"/>
      <c r="L23" s="425"/>
      <c r="M23" s="426"/>
      <c r="N23" s="8"/>
      <c r="O23" s="8"/>
      <c r="P23" s="8"/>
      <c r="Q23" s="8"/>
      <c r="R23" s="8"/>
      <c r="S23" s="8"/>
      <c r="T23" s="8"/>
      <c r="U23" s="8"/>
      <c r="V23" s="8"/>
      <c r="W23" s="8"/>
      <c r="X23" s="8"/>
    </row>
    <row r="24" spans="1:24" ht="21" customHeight="1">
      <c r="A24" s="27" t="s">
        <v>17</v>
      </c>
      <c r="B24" s="141" t="s">
        <v>168</v>
      </c>
      <c r="C24" s="141"/>
      <c r="D24" s="427"/>
      <c r="E24" s="427"/>
      <c r="F24" s="427"/>
      <c r="G24" s="427"/>
      <c r="H24" s="427"/>
      <c r="I24" s="427"/>
      <c r="J24" s="427"/>
      <c r="K24" s="427"/>
      <c r="L24" s="427"/>
      <c r="M24" s="428"/>
      <c r="N24" s="8"/>
      <c r="O24" s="429"/>
      <c r="P24" s="429" t="s">
        <v>53</v>
      </c>
      <c r="Q24" s="8"/>
      <c r="R24" s="8"/>
      <c r="S24" s="8"/>
      <c r="T24" s="8"/>
      <c r="U24" s="8"/>
      <c r="V24" s="8"/>
      <c r="W24" s="8"/>
      <c r="X24" s="8"/>
    </row>
    <row r="25" spans="1:24" ht="21" customHeight="1">
      <c r="A25" s="24" t="s">
        <v>169</v>
      </c>
      <c r="B25" s="141" t="s">
        <v>170</v>
      </c>
      <c r="C25" s="141"/>
      <c r="D25" s="141"/>
      <c r="E25" s="141"/>
      <c r="F25" s="141"/>
      <c r="G25" s="141"/>
      <c r="H25" s="141"/>
      <c r="I25" s="141"/>
      <c r="J25" s="141"/>
      <c r="K25" s="338" t="str">
        <f>"(" &amp;  '1F'!G$36 &amp; " metai)"</f>
        <v>( metai)</v>
      </c>
      <c r="L25" s="338"/>
      <c r="M25" s="339"/>
      <c r="N25" s="8"/>
      <c r="O25" s="429"/>
      <c r="P25" s="429" t="s">
        <v>53</v>
      </c>
      <c r="Q25" s="8"/>
      <c r="R25" s="8"/>
      <c r="S25" s="8"/>
      <c r="T25" s="8"/>
      <c r="U25" s="8"/>
      <c r="V25" s="8"/>
      <c r="W25" s="8"/>
      <c r="X25" s="8"/>
    </row>
    <row r="26" spans="1:24" ht="31.5" customHeight="1">
      <c r="A26" s="123" t="s">
        <v>171</v>
      </c>
      <c r="B26" s="124"/>
      <c r="C26" s="124"/>
      <c r="D26" s="124"/>
      <c r="E26" s="124"/>
      <c r="F26" s="125"/>
      <c r="G26" s="124" t="s">
        <v>86</v>
      </c>
      <c r="H26" s="125"/>
      <c r="I26" s="124" t="s">
        <v>87</v>
      </c>
      <c r="J26" s="124"/>
      <c r="K26" s="124"/>
      <c r="L26" s="124"/>
      <c r="M26" s="125"/>
      <c r="N26" s="8"/>
      <c r="O26" s="8"/>
      <c r="P26" s="8" t="s">
        <v>10</v>
      </c>
      <c r="Q26" s="8"/>
      <c r="R26" s="8"/>
      <c r="S26" s="8"/>
      <c r="T26" s="8"/>
      <c r="U26" s="8"/>
      <c r="V26" s="8"/>
      <c r="W26" s="8"/>
      <c r="X26" s="8"/>
    </row>
    <row r="27" spans="1:24" ht="24" customHeight="1">
      <c r="A27" s="262"/>
      <c r="B27" s="263"/>
      <c r="C27" s="263"/>
      <c r="D27" s="263"/>
      <c r="E27" s="263"/>
      <c r="F27" s="264"/>
      <c r="G27" s="301"/>
      <c r="H27" s="299"/>
      <c r="I27" s="301"/>
      <c r="J27" s="301"/>
      <c r="K27" s="301"/>
      <c r="L27" s="301"/>
      <c r="M27" s="299"/>
      <c r="N27" s="8"/>
      <c r="O27" s="8"/>
      <c r="P27" s="8"/>
      <c r="Q27" s="8"/>
      <c r="R27" s="8"/>
      <c r="S27" s="8"/>
      <c r="T27" s="8"/>
      <c r="U27" s="8"/>
      <c r="V27" s="8"/>
      <c r="W27" s="8"/>
      <c r="X27" s="8"/>
    </row>
    <row r="28" spans="1:24" ht="21" customHeight="1">
      <c r="A28" s="24" t="s">
        <v>172</v>
      </c>
      <c r="B28" s="102" t="s">
        <v>173</v>
      </c>
      <c r="C28" s="141"/>
      <c r="D28" s="141"/>
      <c r="E28" s="141"/>
      <c r="F28" s="141"/>
      <c r="G28" s="141"/>
      <c r="H28" s="141"/>
      <c r="I28" s="141"/>
      <c r="J28" s="141"/>
      <c r="K28" s="338" t="str">
        <f>"(" &amp;  ('1F'!J$36) &amp; " metai)"</f>
        <v>( metai)</v>
      </c>
      <c r="L28" s="338"/>
      <c r="M28" s="339"/>
      <c r="N28" s="8"/>
      <c r="O28" s="429"/>
      <c r="P28" s="429" t="s">
        <v>53</v>
      </c>
      <c r="Q28" s="8"/>
      <c r="R28" s="8"/>
      <c r="S28" s="8"/>
      <c r="T28" s="8"/>
      <c r="U28" s="8"/>
      <c r="V28" s="8"/>
      <c r="W28" s="8"/>
      <c r="X28" s="8"/>
    </row>
    <row r="29" spans="1:24" ht="31.5" customHeight="1">
      <c r="A29" s="123" t="s">
        <v>171</v>
      </c>
      <c r="B29" s="124"/>
      <c r="C29" s="124"/>
      <c r="D29" s="124"/>
      <c r="E29" s="124"/>
      <c r="F29" s="125"/>
      <c r="G29" s="124" t="s">
        <v>86</v>
      </c>
      <c r="H29" s="125"/>
      <c r="I29" s="356" t="s">
        <v>87</v>
      </c>
      <c r="J29" s="356"/>
      <c r="K29" s="356"/>
      <c r="L29" s="356"/>
      <c r="M29" s="430"/>
      <c r="N29" s="8"/>
      <c r="O29" s="8"/>
      <c r="P29" s="8" t="s">
        <v>10</v>
      </c>
      <c r="Q29" s="8"/>
      <c r="R29" s="8"/>
      <c r="S29" s="8"/>
      <c r="T29" s="8"/>
      <c r="U29" s="8"/>
      <c r="V29" s="8"/>
      <c r="W29" s="8"/>
      <c r="X29" s="8"/>
    </row>
    <row r="30" spans="1:24" ht="24" customHeight="1">
      <c r="A30" s="262"/>
      <c r="B30" s="263"/>
      <c r="C30" s="263"/>
      <c r="D30" s="263"/>
      <c r="E30" s="263"/>
      <c r="F30" s="264"/>
      <c r="G30" s="301"/>
      <c r="H30" s="299"/>
      <c r="I30" s="301"/>
      <c r="J30" s="301"/>
      <c r="K30" s="301"/>
      <c r="L30" s="301"/>
      <c r="M30" s="299"/>
      <c r="N30" s="8"/>
      <c r="O30" s="8"/>
      <c r="P30" s="8"/>
      <c r="Q30" s="8"/>
      <c r="R30" s="8"/>
      <c r="S30" s="8"/>
      <c r="T30" s="8"/>
      <c r="U30" s="8"/>
      <c r="V30" s="8"/>
      <c r="W30" s="8"/>
      <c r="X30" s="8"/>
    </row>
    <row r="31" spans="1:24" ht="21" customHeight="1">
      <c r="A31" s="24" t="s">
        <v>174</v>
      </c>
      <c r="B31" s="102" t="s">
        <v>175</v>
      </c>
      <c r="C31" s="141"/>
      <c r="D31" s="141"/>
      <c r="E31" s="141"/>
      <c r="F31" s="141"/>
      <c r="G31" s="141"/>
      <c r="H31" s="141"/>
      <c r="I31" s="141"/>
      <c r="J31" s="141"/>
      <c r="K31" s="338" t="str">
        <f>"(" &amp;  ('1F'!N$36) &amp; " metai)"</f>
        <v>( metai)</v>
      </c>
      <c r="L31" s="338"/>
      <c r="M31" s="339"/>
      <c r="N31" s="8"/>
      <c r="O31" s="429"/>
      <c r="P31" s="429" t="s">
        <v>53</v>
      </c>
      <c r="Q31" s="8"/>
      <c r="R31" s="8"/>
      <c r="S31" s="8"/>
      <c r="T31" s="8"/>
      <c r="U31" s="8"/>
      <c r="V31" s="8"/>
      <c r="W31" s="8"/>
      <c r="X31" s="8"/>
    </row>
    <row r="32" spans="1:24" ht="31.5" customHeight="1">
      <c r="A32" s="123" t="s">
        <v>41</v>
      </c>
      <c r="B32" s="124"/>
      <c r="C32" s="124"/>
      <c r="D32" s="124"/>
      <c r="E32" s="124"/>
      <c r="F32" s="125"/>
      <c r="G32" s="124" t="s">
        <v>86</v>
      </c>
      <c r="H32" s="125"/>
      <c r="I32" s="356" t="s">
        <v>87</v>
      </c>
      <c r="J32" s="356"/>
      <c r="K32" s="356"/>
      <c r="L32" s="356"/>
      <c r="M32" s="430"/>
      <c r="N32" s="8"/>
      <c r="O32" s="8"/>
      <c r="P32" s="8" t="s">
        <v>10</v>
      </c>
      <c r="Q32" s="8"/>
      <c r="R32" s="8"/>
      <c r="S32" s="8"/>
      <c r="T32" s="8"/>
      <c r="U32" s="8"/>
      <c r="V32" s="8"/>
      <c r="W32" s="8"/>
      <c r="X32" s="8"/>
    </row>
    <row r="33" spans="1:13" ht="24" customHeight="1">
      <c r="A33" s="262"/>
      <c r="B33" s="263"/>
      <c r="C33" s="263"/>
      <c r="D33" s="263"/>
      <c r="E33" s="263"/>
      <c r="F33" s="264"/>
      <c r="G33" s="301"/>
      <c r="H33" s="299"/>
      <c r="I33" s="301"/>
      <c r="J33" s="301"/>
      <c r="K33" s="301"/>
      <c r="L33" s="301"/>
      <c r="M33" s="299"/>
    </row>
    <row r="34" spans="1:13" ht="31.5" customHeight="1">
      <c r="A34" s="27" t="s">
        <v>19</v>
      </c>
      <c r="B34" s="141" t="s">
        <v>176</v>
      </c>
      <c r="C34" s="141"/>
      <c r="D34" s="427"/>
      <c r="E34" s="427"/>
      <c r="F34" s="427"/>
      <c r="G34" s="427"/>
      <c r="H34" s="427"/>
      <c r="I34" s="427"/>
      <c r="J34" s="427"/>
      <c r="K34" s="427"/>
      <c r="L34" s="427"/>
      <c r="M34" s="428"/>
    </row>
    <row r="35" spans="1:13" ht="49.5" customHeight="1">
      <c r="A35" s="431" t="s">
        <v>119</v>
      </c>
      <c r="B35" s="432"/>
      <c r="C35" s="432"/>
      <c r="D35" s="432"/>
      <c r="E35" s="432"/>
      <c r="F35" s="432" t="s">
        <v>120</v>
      </c>
      <c r="G35" s="432"/>
      <c r="H35" s="432" t="s">
        <v>121</v>
      </c>
      <c r="I35" s="432"/>
      <c r="J35" s="432" t="s">
        <v>122</v>
      </c>
      <c r="K35" s="432"/>
      <c r="L35" s="432"/>
      <c r="M35" s="432"/>
    </row>
    <row r="36" spans="1:13" ht="20.25" customHeight="1">
      <c r="A36" s="371"/>
      <c r="B36" s="372"/>
      <c r="C36" s="372"/>
      <c r="D36" s="25" t="str">
        <f>'1F'!G$36&amp;""</f>
        <v/>
      </c>
      <c r="E36" s="44"/>
      <c r="F36" s="376"/>
      <c r="G36" s="377"/>
      <c r="H36" s="382"/>
      <c r="I36" s="377"/>
      <c r="J36" s="382"/>
      <c r="K36" s="376"/>
      <c r="L36" s="376"/>
      <c r="M36" s="377"/>
    </row>
    <row r="37" spans="1:13" ht="20.25" customHeight="1">
      <c r="A37" s="373"/>
      <c r="B37" s="374"/>
      <c r="C37" s="374"/>
      <c r="D37" s="25" t="str">
        <f>'1F'!J$36&amp;""</f>
        <v/>
      </c>
      <c r="E37" s="44"/>
      <c r="F37" s="378"/>
      <c r="G37" s="379"/>
      <c r="H37" s="383"/>
      <c r="I37" s="379"/>
      <c r="J37" s="383"/>
      <c r="K37" s="378"/>
      <c r="L37" s="378"/>
      <c r="M37" s="379"/>
    </row>
    <row r="38" spans="1:13" ht="22.5" customHeight="1">
      <c r="A38" s="375"/>
      <c r="B38" s="187"/>
      <c r="C38" s="187"/>
      <c r="D38" s="25" t="str">
        <f>'1F'!N$36&amp;""</f>
        <v/>
      </c>
      <c r="E38" s="44"/>
      <c r="F38" s="380"/>
      <c r="G38" s="381"/>
      <c r="H38" s="384"/>
      <c r="I38" s="381"/>
      <c r="J38" s="384"/>
      <c r="K38" s="380"/>
      <c r="L38" s="380"/>
      <c r="M38" s="381"/>
    </row>
    <row r="39" spans="1:13" ht="20.25" customHeight="1">
      <c r="A39" s="371"/>
      <c r="B39" s="372"/>
      <c r="C39" s="372"/>
      <c r="D39" s="25" t="str">
        <f>D$36</f>
        <v/>
      </c>
      <c r="E39" s="44"/>
      <c r="F39" s="376"/>
      <c r="G39" s="377"/>
      <c r="H39" s="382"/>
      <c r="I39" s="377"/>
      <c r="J39" s="382"/>
      <c r="K39" s="376"/>
      <c r="L39" s="376"/>
      <c r="M39" s="377"/>
    </row>
    <row r="40" spans="1:13" ht="20.25" customHeight="1">
      <c r="A40" s="373"/>
      <c r="B40" s="374"/>
      <c r="C40" s="374"/>
      <c r="D40" s="25" t="str">
        <f>D$37</f>
        <v/>
      </c>
      <c r="E40" s="44"/>
      <c r="F40" s="378"/>
      <c r="G40" s="379"/>
      <c r="H40" s="383"/>
      <c r="I40" s="379"/>
      <c r="J40" s="383"/>
      <c r="K40" s="378"/>
      <c r="L40" s="378"/>
      <c r="M40" s="379"/>
    </row>
    <row r="41" spans="1:13" ht="22.5" customHeight="1">
      <c r="A41" s="375"/>
      <c r="B41" s="187"/>
      <c r="C41" s="187"/>
      <c r="D41" s="25" t="str">
        <f>D$38</f>
        <v/>
      </c>
      <c r="E41" s="44"/>
      <c r="F41" s="380"/>
      <c r="G41" s="381"/>
      <c r="H41" s="384"/>
      <c r="I41" s="381"/>
      <c r="J41" s="384"/>
      <c r="K41" s="380"/>
      <c r="L41" s="380"/>
      <c r="M41" s="381"/>
    </row>
    <row r="42" spans="1:13" ht="20.25" customHeight="1">
      <c r="A42" s="371"/>
      <c r="B42" s="372"/>
      <c r="C42" s="372"/>
      <c r="D42" s="25" t="str">
        <f>D$36</f>
        <v/>
      </c>
      <c r="E42" s="44"/>
      <c r="F42" s="376"/>
      <c r="G42" s="377"/>
      <c r="H42" s="382"/>
      <c r="I42" s="377"/>
      <c r="J42" s="382"/>
      <c r="K42" s="376"/>
      <c r="L42" s="376"/>
      <c r="M42" s="377"/>
    </row>
    <row r="43" spans="1:13" ht="20.25" customHeight="1">
      <c r="A43" s="373"/>
      <c r="B43" s="374"/>
      <c r="C43" s="374"/>
      <c r="D43" s="25" t="str">
        <f>D$37</f>
        <v/>
      </c>
      <c r="E43" s="44"/>
      <c r="F43" s="378"/>
      <c r="G43" s="379"/>
      <c r="H43" s="383"/>
      <c r="I43" s="379"/>
      <c r="J43" s="383"/>
      <c r="K43" s="378"/>
      <c r="L43" s="378"/>
      <c r="M43" s="379"/>
    </row>
    <row r="44" spans="1:13" ht="22.5" customHeight="1">
      <c r="A44" s="375"/>
      <c r="B44" s="187"/>
      <c r="C44" s="187"/>
      <c r="D44" s="25" t="str">
        <f>D$38</f>
        <v/>
      </c>
      <c r="E44" s="44"/>
      <c r="F44" s="380"/>
      <c r="G44" s="381"/>
      <c r="H44" s="384"/>
      <c r="I44" s="381"/>
      <c r="J44" s="384"/>
      <c r="K44" s="380"/>
      <c r="L44" s="380"/>
      <c r="M44" s="381"/>
    </row>
    <row r="45" spans="1:13" ht="20.25" customHeight="1">
      <c r="A45" s="371"/>
      <c r="B45" s="372"/>
      <c r="C45" s="372"/>
      <c r="D45" s="25" t="str">
        <f>D$36</f>
        <v/>
      </c>
      <c r="E45" s="44"/>
      <c r="F45" s="376"/>
      <c r="G45" s="377"/>
      <c r="H45" s="382"/>
      <c r="I45" s="377"/>
      <c r="J45" s="382"/>
      <c r="K45" s="376"/>
      <c r="L45" s="376"/>
      <c r="M45" s="377"/>
    </row>
    <row r="46" spans="1:13" ht="20.25" customHeight="1">
      <c r="A46" s="373"/>
      <c r="B46" s="374"/>
      <c r="C46" s="374"/>
      <c r="D46" s="25" t="str">
        <f>D$37</f>
        <v/>
      </c>
      <c r="E46" s="44"/>
      <c r="F46" s="378"/>
      <c r="G46" s="379"/>
      <c r="H46" s="383"/>
      <c r="I46" s="379"/>
      <c r="J46" s="383"/>
      <c r="K46" s="378"/>
      <c r="L46" s="378"/>
      <c r="M46" s="379"/>
    </row>
    <row r="47" spans="1:13" ht="22.5" customHeight="1">
      <c r="A47" s="375"/>
      <c r="B47" s="187"/>
      <c r="C47" s="187"/>
      <c r="D47" s="25" t="str">
        <f>D$38</f>
        <v/>
      </c>
      <c r="E47" s="44"/>
      <c r="F47" s="380"/>
      <c r="G47" s="381"/>
      <c r="H47" s="384"/>
      <c r="I47" s="381"/>
      <c r="J47" s="384"/>
      <c r="K47" s="380"/>
      <c r="L47" s="380"/>
      <c r="M47" s="381"/>
    </row>
    <row r="48" spans="1:13" ht="20.25" customHeight="1">
      <c r="A48" s="371"/>
      <c r="B48" s="372"/>
      <c r="C48" s="372"/>
      <c r="D48" s="25" t="str">
        <f>D$36</f>
        <v/>
      </c>
      <c r="E48" s="44"/>
      <c r="F48" s="376"/>
      <c r="G48" s="377"/>
      <c r="H48" s="382"/>
      <c r="I48" s="377"/>
      <c r="J48" s="382"/>
      <c r="K48" s="376"/>
      <c r="L48" s="376"/>
      <c r="M48" s="377"/>
    </row>
    <row r="49" spans="1:22" ht="20.25" customHeight="1">
      <c r="A49" s="373"/>
      <c r="B49" s="374"/>
      <c r="C49" s="374"/>
      <c r="D49" s="25" t="str">
        <f>D$37</f>
        <v/>
      </c>
      <c r="E49" s="44"/>
      <c r="F49" s="378"/>
      <c r="G49" s="379"/>
      <c r="H49" s="383"/>
      <c r="I49" s="379"/>
      <c r="J49" s="383"/>
      <c r="K49" s="378"/>
      <c r="L49" s="378"/>
      <c r="M49" s="379"/>
      <c r="N49" s="8"/>
      <c r="O49" s="8"/>
      <c r="P49" s="8"/>
      <c r="Q49" s="8"/>
      <c r="R49" s="8"/>
      <c r="S49" s="8"/>
      <c r="T49" s="8"/>
      <c r="U49" s="8"/>
      <c r="V49" s="8"/>
    </row>
    <row r="50" spans="1:22" ht="22.5" customHeight="1">
      <c r="A50" s="375"/>
      <c r="B50" s="187"/>
      <c r="C50" s="187"/>
      <c r="D50" s="25" t="str">
        <f>D$38</f>
        <v/>
      </c>
      <c r="E50" s="44"/>
      <c r="F50" s="380"/>
      <c r="G50" s="381"/>
      <c r="H50" s="384"/>
      <c r="I50" s="381"/>
      <c r="J50" s="384"/>
      <c r="K50" s="380"/>
      <c r="L50" s="380"/>
      <c r="M50" s="381"/>
      <c r="N50" s="8"/>
      <c r="O50" s="8"/>
      <c r="P50" s="8"/>
      <c r="Q50" s="8"/>
      <c r="R50" s="8"/>
      <c r="S50" s="8"/>
      <c r="T50" s="8"/>
      <c r="U50" s="8"/>
      <c r="V50" s="8"/>
    </row>
    <row r="51" spans="1:22" ht="20.25" customHeight="1">
      <c r="A51" s="371"/>
      <c r="B51" s="372"/>
      <c r="C51" s="372"/>
      <c r="D51" s="25" t="str">
        <f>D$36</f>
        <v/>
      </c>
      <c r="E51" s="44"/>
      <c r="F51" s="376"/>
      <c r="G51" s="377"/>
      <c r="H51" s="382"/>
      <c r="I51" s="377"/>
      <c r="J51" s="382"/>
      <c r="K51" s="376"/>
      <c r="L51" s="376"/>
      <c r="M51" s="377"/>
      <c r="N51" s="8"/>
      <c r="O51" s="8"/>
      <c r="P51" s="8"/>
      <c r="Q51" s="8"/>
      <c r="R51" s="8"/>
      <c r="S51" s="8"/>
      <c r="T51" s="8"/>
      <c r="U51" s="8"/>
      <c r="V51" s="8" t="s">
        <v>53</v>
      </c>
    </row>
    <row r="52" spans="1:22" ht="20.25" customHeight="1">
      <c r="A52" s="373"/>
      <c r="B52" s="374"/>
      <c r="C52" s="374"/>
      <c r="D52" s="25" t="str">
        <f>D$37</f>
        <v/>
      </c>
      <c r="E52" s="44"/>
      <c r="F52" s="378"/>
      <c r="G52" s="379"/>
      <c r="H52" s="383"/>
      <c r="I52" s="379"/>
      <c r="J52" s="383"/>
      <c r="K52" s="378"/>
      <c r="L52" s="378"/>
      <c r="M52" s="379"/>
      <c r="N52" s="8"/>
      <c r="O52" s="8"/>
      <c r="P52" s="8"/>
      <c r="Q52" s="8"/>
      <c r="R52" s="8"/>
      <c r="S52" s="8"/>
      <c r="T52" s="8"/>
      <c r="U52" s="8"/>
      <c r="V52" s="8"/>
    </row>
    <row r="53" spans="1:22" ht="22.5" customHeight="1">
      <c r="A53" s="375"/>
      <c r="B53" s="187"/>
      <c r="C53" s="187"/>
      <c r="D53" s="25" t="str">
        <f>D$38</f>
        <v/>
      </c>
      <c r="E53" s="44"/>
      <c r="F53" s="380"/>
      <c r="G53" s="381"/>
      <c r="H53" s="384"/>
      <c r="I53" s="381"/>
      <c r="J53" s="384"/>
      <c r="K53" s="380"/>
      <c r="L53" s="380"/>
      <c r="M53" s="381"/>
      <c r="N53" s="8"/>
      <c r="O53" s="8"/>
      <c r="P53" s="8"/>
      <c r="Q53" s="8"/>
      <c r="R53" s="8"/>
      <c r="S53" s="8"/>
      <c r="T53" s="8"/>
      <c r="U53" s="8"/>
      <c r="V53" s="8"/>
    </row>
    <row r="54" spans="1:22" ht="20.25" customHeight="1">
      <c r="A54" s="371"/>
      <c r="B54" s="372"/>
      <c r="C54" s="372"/>
      <c r="D54" s="25" t="str">
        <f>D$36</f>
        <v/>
      </c>
      <c r="E54" s="44"/>
      <c r="F54" s="376"/>
      <c r="G54" s="377"/>
      <c r="H54" s="382"/>
      <c r="I54" s="377"/>
      <c r="J54" s="382"/>
      <c r="K54" s="376"/>
      <c r="L54" s="376"/>
      <c r="M54" s="377"/>
      <c r="N54" s="8"/>
      <c r="O54" s="8"/>
      <c r="P54" s="8"/>
      <c r="Q54" s="8"/>
      <c r="R54" s="8"/>
      <c r="S54" s="8"/>
      <c r="T54" s="8"/>
      <c r="U54" s="8"/>
      <c r="V54" s="8"/>
    </row>
    <row r="55" spans="1:22" ht="20.25" customHeight="1">
      <c r="A55" s="373"/>
      <c r="B55" s="374"/>
      <c r="C55" s="374"/>
      <c r="D55" s="25" t="str">
        <f>D$37</f>
        <v/>
      </c>
      <c r="E55" s="44"/>
      <c r="F55" s="378"/>
      <c r="G55" s="379"/>
      <c r="H55" s="383"/>
      <c r="I55" s="379"/>
      <c r="J55" s="383"/>
      <c r="K55" s="378"/>
      <c r="L55" s="378"/>
      <c r="M55" s="379"/>
      <c r="N55" s="8"/>
      <c r="O55" s="8"/>
      <c r="P55" s="8"/>
      <c r="Q55" s="8"/>
      <c r="R55" s="8"/>
      <c r="S55" s="8"/>
      <c r="T55" s="8"/>
      <c r="U55" s="8"/>
      <c r="V55" s="8"/>
    </row>
    <row r="56" spans="1:22" ht="22.5" customHeight="1">
      <c r="A56" s="375"/>
      <c r="B56" s="187"/>
      <c r="C56" s="187"/>
      <c r="D56" s="25" t="str">
        <f>D$38</f>
        <v/>
      </c>
      <c r="E56" s="44"/>
      <c r="F56" s="380"/>
      <c r="G56" s="381"/>
      <c r="H56" s="384"/>
      <c r="I56" s="381"/>
      <c r="J56" s="384"/>
      <c r="K56" s="380"/>
      <c r="L56" s="380"/>
      <c r="M56" s="381"/>
      <c r="N56" s="8"/>
      <c r="O56" s="8"/>
      <c r="P56" s="8"/>
      <c r="Q56" s="8"/>
      <c r="R56" s="8"/>
      <c r="S56" s="8"/>
      <c r="T56" s="8"/>
      <c r="U56" s="8"/>
      <c r="V56" s="8"/>
    </row>
    <row r="57" spans="1:22" ht="20.25" customHeight="1">
      <c r="A57" s="371"/>
      <c r="B57" s="372"/>
      <c r="C57" s="372"/>
      <c r="D57" s="25" t="str">
        <f>D$36</f>
        <v/>
      </c>
      <c r="E57" s="44"/>
      <c r="F57" s="376"/>
      <c r="G57" s="377"/>
      <c r="H57" s="382"/>
      <c r="I57" s="377"/>
      <c r="J57" s="382"/>
      <c r="K57" s="376"/>
      <c r="L57" s="376"/>
      <c r="M57" s="377"/>
      <c r="N57" s="8"/>
      <c r="O57" s="8"/>
      <c r="P57" s="8"/>
      <c r="Q57" s="8"/>
      <c r="R57" s="8"/>
      <c r="S57" s="8"/>
      <c r="T57" s="8"/>
      <c r="U57" s="8"/>
      <c r="V57" s="8"/>
    </row>
    <row r="58" spans="1:22" ht="20.25" customHeight="1">
      <c r="A58" s="373"/>
      <c r="B58" s="374"/>
      <c r="C58" s="374"/>
      <c r="D58" s="25" t="str">
        <f>D$37</f>
        <v/>
      </c>
      <c r="E58" s="44"/>
      <c r="F58" s="378"/>
      <c r="G58" s="379"/>
      <c r="H58" s="383"/>
      <c r="I58" s="379"/>
      <c r="J58" s="383"/>
      <c r="K58" s="378"/>
      <c r="L58" s="378"/>
      <c r="M58" s="379"/>
      <c r="N58" s="8"/>
      <c r="O58" s="8"/>
      <c r="P58" s="8"/>
      <c r="Q58" s="8"/>
      <c r="R58" s="8"/>
      <c r="S58" s="8"/>
      <c r="T58" s="8"/>
      <c r="U58" s="8"/>
      <c r="V58" s="8"/>
    </row>
    <row r="59" spans="1:22" ht="22.5" customHeight="1">
      <c r="A59" s="375"/>
      <c r="B59" s="187"/>
      <c r="C59" s="187"/>
      <c r="D59" s="25" t="str">
        <f>D$38</f>
        <v/>
      </c>
      <c r="E59" s="44"/>
      <c r="F59" s="380"/>
      <c r="G59" s="381"/>
      <c r="H59" s="384"/>
      <c r="I59" s="381"/>
      <c r="J59" s="384"/>
      <c r="K59" s="380"/>
      <c r="L59" s="380"/>
      <c r="M59" s="381"/>
      <c r="N59" s="8"/>
      <c r="O59" s="8"/>
      <c r="P59" s="8"/>
      <c r="Q59" s="8"/>
      <c r="R59" s="8"/>
      <c r="S59" s="8"/>
      <c r="T59" s="8"/>
      <c r="U59" s="8"/>
      <c r="V59" s="8"/>
    </row>
    <row r="60" spans="1:22" ht="20.25" customHeight="1">
      <c r="A60" s="371"/>
      <c r="B60" s="372"/>
      <c r="C60" s="372"/>
      <c r="D60" s="25" t="str">
        <f>D$36</f>
        <v/>
      </c>
      <c r="E60" s="44"/>
      <c r="F60" s="376"/>
      <c r="G60" s="377"/>
      <c r="H60" s="382"/>
      <c r="I60" s="377"/>
      <c r="J60" s="382"/>
      <c r="K60" s="376"/>
      <c r="L60" s="376"/>
      <c r="M60" s="377"/>
      <c r="N60" s="8"/>
      <c r="O60" s="8"/>
      <c r="P60" s="8"/>
      <c r="Q60" s="8"/>
      <c r="R60" s="8"/>
      <c r="S60" s="8"/>
      <c r="T60" s="8"/>
      <c r="U60" s="8"/>
      <c r="V60" s="8"/>
    </row>
    <row r="61" spans="1:22" ht="20.25" customHeight="1">
      <c r="A61" s="373"/>
      <c r="B61" s="374"/>
      <c r="C61" s="374"/>
      <c r="D61" s="25" t="str">
        <f>D$37</f>
        <v/>
      </c>
      <c r="E61" s="44"/>
      <c r="F61" s="378"/>
      <c r="G61" s="379"/>
      <c r="H61" s="383"/>
      <c r="I61" s="379"/>
      <c r="J61" s="383"/>
      <c r="K61" s="378"/>
      <c r="L61" s="378"/>
      <c r="M61" s="379"/>
      <c r="N61" s="8"/>
      <c r="O61" s="8"/>
      <c r="P61" s="8"/>
      <c r="Q61" s="8"/>
      <c r="R61" s="8"/>
      <c r="S61" s="8"/>
      <c r="T61" s="8"/>
      <c r="U61" s="8"/>
      <c r="V61" s="8"/>
    </row>
    <row r="62" spans="1:22" ht="22.5" customHeight="1">
      <c r="A62" s="375"/>
      <c r="B62" s="187"/>
      <c r="C62" s="187"/>
      <c r="D62" s="25" t="str">
        <f>D$38</f>
        <v/>
      </c>
      <c r="E62" s="44"/>
      <c r="F62" s="380"/>
      <c r="G62" s="381"/>
      <c r="H62" s="384"/>
      <c r="I62" s="381"/>
      <c r="J62" s="384"/>
      <c r="K62" s="380"/>
      <c r="L62" s="380"/>
      <c r="M62" s="381"/>
      <c r="N62" s="8"/>
      <c r="O62" s="8"/>
      <c r="P62" s="8"/>
      <c r="Q62" s="8"/>
      <c r="R62" s="8"/>
      <c r="S62" s="8"/>
      <c r="T62" s="8"/>
      <c r="U62" s="8"/>
      <c r="V62" s="8"/>
    </row>
    <row r="63" spans="1:22" ht="20.25" customHeight="1">
      <c r="A63" s="371"/>
      <c r="B63" s="372"/>
      <c r="C63" s="372"/>
      <c r="D63" s="25" t="str">
        <f>D$36</f>
        <v/>
      </c>
      <c r="E63" s="44"/>
      <c r="F63" s="376"/>
      <c r="G63" s="377"/>
      <c r="H63" s="382"/>
      <c r="I63" s="377"/>
      <c r="J63" s="382"/>
      <c r="K63" s="376"/>
      <c r="L63" s="376"/>
      <c r="M63" s="377"/>
      <c r="N63" s="8"/>
      <c r="O63" s="8"/>
      <c r="P63" s="8"/>
      <c r="Q63" s="8"/>
      <c r="R63" s="8"/>
      <c r="S63" s="8"/>
      <c r="T63" s="8"/>
      <c r="U63" s="8"/>
      <c r="V63" s="8"/>
    </row>
    <row r="64" spans="1:22" ht="20.25" customHeight="1">
      <c r="A64" s="373"/>
      <c r="B64" s="374"/>
      <c r="C64" s="374"/>
      <c r="D64" s="25" t="str">
        <f>D$37</f>
        <v/>
      </c>
      <c r="E64" s="44"/>
      <c r="F64" s="378"/>
      <c r="G64" s="379"/>
      <c r="H64" s="383"/>
      <c r="I64" s="379"/>
      <c r="J64" s="383"/>
      <c r="K64" s="378"/>
      <c r="L64" s="378"/>
      <c r="M64" s="379"/>
      <c r="N64" s="8"/>
      <c r="O64" s="8"/>
      <c r="P64" s="8"/>
      <c r="Q64" s="8"/>
      <c r="R64" s="8"/>
      <c r="S64" s="8"/>
      <c r="T64" s="8"/>
      <c r="U64" s="8"/>
      <c r="V64" s="8"/>
    </row>
    <row r="65" spans="1:13" ht="22.5" customHeight="1">
      <c r="A65" s="375"/>
      <c r="B65" s="187"/>
      <c r="C65" s="187"/>
      <c r="D65" s="25" t="str">
        <f>D$38</f>
        <v/>
      </c>
      <c r="E65" s="44"/>
      <c r="F65" s="380"/>
      <c r="G65" s="381"/>
      <c r="H65" s="384"/>
      <c r="I65" s="381"/>
      <c r="J65" s="384"/>
      <c r="K65" s="380"/>
      <c r="L65" s="380"/>
      <c r="M65" s="381"/>
    </row>
    <row r="66" spans="1:13" ht="20.25" customHeight="1">
      <c r="A66" s="371"/>
      <c r="B66" s="372"/>
      <c r="C66" s="372"/>
      <c r="D66" s="25" t="str">
        <f>D$36</f>
        <v/>
      </c>
      <c r="E66" s="44"/>
      <c r="F66" s="376"/>
      <c r="G66" s="377"/>
      <c r="H66" s="382"/>
      <c r="I66" s="377"/>
      <c r="J66" s="382"/>
      <c r="K66" s="376"/>
      <c r="L66" s="376"/>
      <c r="M66" s="377"/>
    </row>
    <row r="67" spans="1:13" ht="20.25" customHeight="1">
      <c r="A67" s="373"/>
      <c r="B67" s="374"/>
      <c r="C67" s="374"/>
      <c r="D67" s="25" t="str">
        <f>D$37</f>
        <v/>
      </c>
      <c r="E67" s="44"/>
      <c r="F67" s="378"/>
      <c r="G67" s="379"/>
      <c r="H67" s="383"/>
      <c r="I67" s="379"/>
      <c r="J67" s="383"/>
      <c r="K67" s="378"/>
      <c r="L67" s="378"/>
      <c r="M67" s="379"/>
    </row>
    <row r="68" spans="1:13" ht="22.5" customHeight="1">
      <c r="A68" s="375"/>
      <c r="B68" s="187"/>
      <c r="C68" s="187"/>
      <c r="D68" s="25" t="str">
        <f>D$38</f>
        <v/>
      </c>
      <c r="E68" s="44"/>
      <c r="F68" s="380"/>
      <c r="G68" s="381"/>
      <c r="H68" s="384"/>
      <c r="I68" s="381"/>
      <c r="J68" s="384"/>
      <c r="K68" s="380"/>
      <c r="L68" s="380"/>
      <c r="M68" s="381"/>
    </row>
    <row r="69" spans="1:13" ht="20.25" customHeight="1">
      <c r="A69" s="371"/>
      <c r="B69" s="372"/>
      <c r="C69" s="372"/>
      <c r="D69" s="25" t="str">
        <f>D$36</f>
        <v/>
      </c>
      <c r="E69" s="44"/>
      <c r="F69" s="376"/>
      <c r="G69" s="377"/>
      <c r="H69" s="382"/>
      <c r="I69" s="377"/>
      <c r="J69" s="382"/>
      <c r="K69" s="376"/>
      <c r="L69" s="376"/>
      <c r="M69" s="377"/>
    </row>
    <row r="70" spans="1:13" ht="20.25" customHeight="1">
      <c r="A70" s="373"/>
      <c r="B70" s="374"/>
      <c r="C70" s="374"/>
      <c r="D70" s="25" t="str">
        <f>D$37</f>
        <v/>
      </c>
      <c r="E70" s="44"/>
      <c r="F70" s="378"/>
      <c r="G70" s="379"/>
      <c r="H70" s="383"/>
      <c r="I70" s="379"/>
      <c r="J70" s="383"/>
      <c r="K70" s="378"/>
      <c r="L70" s="378"/>
      <c r="M70" s="379"/>
    </row>
    <row r="71" spans="1:13" ht="22.5" customHeight="1">
      <c r="A71" s="375"/>
      <c r="B71" s="187"/>
      <c r="C71" s="187"/>
      <c r="D71" s="25" t="str">
        <f>D$38</f>
        <v/>
      </c>
      <c r="E71" s="44"/>
      <c r="F71" s="380"/>
      <c r="G71" s="381"/>
      <c r="H71" s="384"/>
      <c r="I71" s="381"/>
      <c r="J71" s="384"/>
      <c r="K71" s="380"/>
      <c r="L71" s="380"/>
      <c r="M71" s="381"/>
    </row>
    <row r="72" spans="1:13" ht="20.25" customHeight="1">
      <c r="A72" s="371"/>
      <c r="B72" s="372"/>
      <c r="C72" s="372"/>
      <c r="D72" s="25" t="str">
        <f>D$36</f>
        <v/>
      </c>
      <c r="E72" s="44"/>
      <c r="F72" s="376"/>
      <c r="G72" s="377"/>
      <c r="H72" s="382"/>
      <c r="I72" s="377"/>
      <c r="J72" s="382"/>
      <c r="K72" s="376"/>
      <c r="L72" s="376"/>
      <c r="M72" s="377"/>
    </row>
    <row r="73" spans="1:13" ht="20.25" customHeight="1">
      <c r="A73" s="373"/>
      <c r="B73" s="374"/>
      <c r="C73" s="374"/>
      <c r="D73" s="25" t="str">
        <f>D$37</f>
        <v/>
      </c>
      <c r="E73" s="44"/>
      <c r="F73" s="378"/>
      <c r="G73" s="379"/>
      <c r="H73" s="383"/>
      <c r="I73" s="379"/>
      <c r="J73" s="383"/>
      <c r="K73" s="378"/>
      <c r="L73" s="378"/>
      <c r="M73" s="379"/>
    </row>
    <row r="74" spans="1:13" ht="22.5" customHeight="1">
      <c r="A74" s="375"/>
      <c r="B74" s="187"/>
      <c r="C74" s="187"/>
      <c r="D74" s="25" t="str">
        <f>D$38</f>
        <v/>
      </c>
      <c r="E74" s="44"/>
      <c r="F74" s="380"/>
      <c r="G74" s="381"/>
      <c r="H74" s="384"/>
      <c r="I74" s="381"/>
      <c r="J74" s="384"/>
      <c r="K74" s="380"/>
      <c r="L74" s="380"/>
      <c r="M74" s="381"/>
    </row>
    <row r="75" spans="1:13" ht="20.25" customHeight="1">
      <c r="A75" s="371"/>
      <c r="B75" s="372"/>
      <c r="C75" s="372"/>
      <c r="D75" s="25" t="str">
        <f>D$36</f>
        <v/>
      </c>
      <c r="E75" s="44"/>
      <c r="F75" s="376"/>
      <c r="G75" s="377"/>
      <c r="H75" s="382"/>
      <c r="I75" s="377"/>
      <c r="J75" s="382"/>
      <c r="K75" s="376"/>
      <c r="L75" s="376"/>
      <c r="M75" s="377"/>
    </row>
    <row r="76" spans="1:13" ht="20.25" customHeight="1">
      <c r="A76" s="373"/>
      <c r="B76" s="374"/>
      <c r="C76" s="374"/>
      <c r="D76" s="25" t="str">
        <f>D$37</f>
        <v/>
      </c>
      <c r="E76" s="44"/>
      <c r="F76" s="378"/>
      <c r="G76" s="379"/>
      <c r="H76" s="383"/>
      <c r="I76" s="379"/>
      <c r="J76" s="383"/>
      <c r="K76" s="378"/>
      <c r="L76" s="378"/>
      <c r="M76" s="379"/>
    </row>
    <row r="77" spans="1:13" ht="22.5" customHeight="1">
      <c r="A77" s="375"/>
      <c r="B77" s="187"/>
      <c r="C77" s="187"/>
      <c r="D77" s="25" t="str">
        <f>D$38</f>
        <v/>
      </c>
      <c r="E77" s="44"/>
      <c r="F77" s="380"/>
      <c r="G77" s="381"/>
      <c r="H77" s="384"/>
      <c r="I77" s="381"/>
      <c r="J77" s="384"/>
      <c r="K77" s="380"/>
      <c r="L77" s="380"/>
      <c r="M77" s="381"/>
    </row>
    <row r="78" spans="1:13" ht="20.25" customHeight="1">
      <c r="A78" s="371"/>
      <c r="B78" s="372"/>
      <c r="C78" s="372"/>
      <c r="D78" s="25" t="str">
        <f>D$36</f>
        <v/>
      </c>
      <c r="E78" s="44"/>
      <c r="F78" s="376"/>
      <c r="G78" s="377"/>
      <c r="H78" s="382"/>
      <c r="I78" s="377"/>
      <c r="J78" s="382"/>
      <c r="K78" s="376"/>
      <c r="L78" s="376"/>
      <c r="M78" s="377"/>
    </row>
    <row r="79" spans="1:13" ht="20.25" customHeight="1">
      <c r="A79" s="373"/>
      <c r="B79" s="374"/>
      <c r="C79" s="374"/>
      <c r="D79" s="25" t="str">
        <f>D$37</f>
        <v/>
      </c>
      <c r="E79" s="44"/>
      <c r="F79" s="378"/>
      <c r="G79" s="379"/>
      <c r="H79" s="383"/>
      <c r="I79" s="379"/>
      <c r="J79" s="383"/>
      <c r="K79" s="378"/>
      <c r="L79" s="378"/>
      <c r="M79" s="379"/>
    </row>
    <row r="80" spans="1:13" ht="22.5" customHeight="1">
      <c r="A80" s="375"/>
      <c r="B80" s="187"/>
      <c r="C80" s="187"/>
      <c r="D80" s="25" t="str">
        <f>D$38</f>
        <v/>
      </c>
      <c r="E80" s="44"/>
      <c r="F80" s="380"/>
      <c r="G80" s="381"/>
      <c r="H80" s="384"/>
      <c r="I80" s="381"/>
      <c r="J80" s="384"/>
      <c r="K80" s="380"/>
      <c r="L80" s="380"/>
      <c r="M80" s="381"/>
    </row>
    <row r="81" spans="1:13" ht="20.25" customHeight="1">
      <c r="A81" s="371"/>
      <c r="B81" s="372"/>
      <c r="C81" s="372"/>
      <c r="D81" s="25" t="str">
        <f>D$36</f>
        <v/>
      </c>
      <c r="E81" s="44"/>
      <c r="F81" s="376"/>
      <c r="G81" s="377"/>
      <c r="H81" s="382"/>
      <c r="I81" s="377"/>
      <c r="J81" s="382"/>
      <c r="K81" s="376"/>
      <c r="L81" s="376"/>
      <c r="M81" s="377"/>
    </row>
    <row r="82" spans="1:13" ht="20.25" customHeight="1">
      <c r="A82" s="373"/>
      <c r="B82" s="374"/>
      <c r="C82" s="374"/>
      <c r="D82" s="25" t="str">
        <f>D$37</f>
        <v/>
      </c>
      <c r="E82" s="44"/>
      <c r="F82" s="378"/>
      <c r="G82" s="379"/>
      <c r="H82" s="383"/>
      <c r="I82" s="379"/>
      <c r="J82" s="383"/>
      <c r="K82" s="378"/>
      <c r="L82" s="378"/>
      <c r="M82" s="379"/>
    </row>
    <row r="83" spans="1:13" ht="22.5" customHeight="1">
      <c r="A83" s="375"/>
      <c r="B83" s="187"/>
      <c r="C83" s="187"/>
      <c r="D83" s="25" t="str">
        <f>D$38</f>
        <v/>
      </c>
      <c r="E83" s="44"/>
      <c r="F83" s="380"/>
      <c r="G83" s="381"/>
      <c r="H83" s="384"/>
      <c r="I83" s="381"/>
      <c r="J83" s="384"/>
      <c r="K83" s="380"/>
      <c r="L83" s="380"/>
      <c r="M83" s="381"/>
    </row>
    <row r="84" spans="1:13" ht="20.25" customHeight="1">
      <c r="A84" s="371"/>
      <c r="B84" s="372"/>
      <c r="C84" s="372"/>
      <c r="D84" s="25" t="str">
        <f>D$36</f>
        <v/>
      </c>
      <c r="E84" s="44"/>
      <c r="F84" s="376"/>
      <c r="G84" s="377"/>
      <c r="H84" s="382"/>
      <c r="I84" s="377"/>
      <c r="J84" s="382"/>
      <c r="K84" s="376"/>
      <c r="L84" s="376"/>
      <c r="M84" s="377"/>
    </row>
    <row r="85" spans="1:13" ht="20.25" customHeight="1">
      <c r="A85" s="373"/>
      <c r="B85" s="374"/>
      <c r="C85" s="374"/>
      <c r="D85" s="25" t="str">
        <f>D$37</f>
        <v/>
      </c>
      <c r="E85" s="44"/>
      <c r="F85" s="378"/>
      <c r="G85" s="379"/>
      <c r="H85" s="383"/>
      <c r="I85" s="379"/>
      <c r="J85" s="383"/>
      <c r="K85" s="378"/>
      <c r="L85" s="378"/>
      <c r="M85" s="379"/>
    </row>
    <row r="86" spans="1:13" ht="22.5" customHeight="1">
      <c r="A86" s="375"/>
      <c r="B86" s="187"/>
      <c r="C86" s="187"/>
      <c r="D86" s="25" t="str">
        <f>D$38</f>
        <v/>
      </c>
      <c r="E86" s="44"/>
      <c r="F86" s="380"/>
      <c r="G86" s="381"/>
      <c r="H86" s="384"/>
      <c r="I86" s="381"/>
      <c r="J86" s="384"/>
      <c r="K86" s="380"/>
      <c r="L86" s="380"/>
      <c r="M86" s="381"/>
    </row>
    <row r="87" spans="1:13" ht="20.25" customHeight="1">
      <c r="A87" s="371"/>
      <c r="B87" s="372"/>
      <c r="C87" s="372"/>
      <c r="D87" s="25" t="str">
        <f>D$36</f>
        <v/>
      </c>
      <c r="E87" s="44"/>
      <c r="F87" s="376"/>
      <c r="G87" s="377"/>
      <c r="H87" s="382"/>
      <c r="I87" s="377"/>
      <c r="J87" s="382"/>
      <c r="K87" s="376"/>
      <c r="L87" s="376"/>
      <c r="M87" s="377"/>
    </row>
    <row r="88" spans="1:13" ht="20.25" customHeight="1">
      <c r="A88" s="373"/>
      <c r="B88" s="374"/>
      <c r="C88" s="374"/>
      <c r="D88" s="25" t="str">
        <f>D$37</f>
        <v/>
      </c>
      <c r="E88" s="44"/>
      <c r="F88" s="378"/>
      <c r="G88" s="379"/>
      <c r="H88" s="383"/>
      <c r="I88" s="379"/>
      <c r="J88" s="383"/>
      <c r="K88" s="378"/>
      <c r="L88" s="378"/>
      <c r="M88" s="379"/>
    </row>
    <row r="89" spans="1:13" ht="22.5" customHeight="1">
      <c r="A89" s="375"/>
      <c r="B89" s="187"/>
      <c r="C89" s="187"/>
      <c r="D89" s="25" t="str">
        <f>D$38</f>
        <v/>
      </c>
      <c r="E89" s="44"/>
      <c r="F89" s="380"/>
      <c r="G89" s="381"/>
      <c r="H89" s="384"/>
      <c r="I89" s="381"/>
      <c r="J89" s="384"/>
      <c r="K89" s="380"/>
      <c r="L89" s="380"/>
      <c r="M89" s="381"/>
    </row>
    <row r="90" spans="1:13" ht="20.25" customHeight="1">
      <c r="A90" s="371"/>
      <c r="B90" s="372"/>
      <c r="C90" s="372"/>
      <c r="D90" s="25" t="str">
        <f>D$36</f>
        <v/>
      </c>
      <c r="E90" s="44"/>
      <c r="F90" s="376"/>
      <c r="G90" s="377"/>
      <c r="H90" s="382"/>
      <c r="I90" s="377"/>
      <c r="J90" s="382"/>
      <c r="K90" s="376"/>
      <c r="L90" s="376"/>
      <c r="M90" s="377"/>
    </row>
    <row r="91" spans="1:13" ht="20.25" customHeight="1">
      <c r="A91" s="373"/>
      <c r="B91" s="374"/>
      <c r="C91" s="374"/>
      <c r="D91" s="25" t="str">
        <f>D$37</f>
        <v/>
      </c>
      <c r="E91" s="44"/>
      <c r="F91" s="378"/>
      <c r="G91" s="379"/>
      <c r="H91" s="383"/>
      <c r="I91" s="379"/>
      <c r="J91" s="383"/>
      <c r="K91" s="378"/>
      <c r="L91" s="378"/>
      <c r="M91" s="379"/>
    </row>
    <row r="92" spans="1:13" ht="22.5" customHeight="1">
      <c r="A92" s="375"/>
      <c r="B92" s="187"/>
      <c r="C92" s="187"/>
      <c r="D92" s="25" t="str">
        <f>D$38</f>
        <v/>
      </c>
      <c r="E92" s="44"/>
      <c r="F92" s="380"/>
      <c r="G92" s="381"/>
      <c r="H92" s="384"/>
      <c r="I92" s="381"/>
      <c r="J92" s="384"/>
      <c r="K92" s="380"/>
      <c r="L92" s="380"/>
      <c r="M92" s="381"/>
    </row>
    <row r="93" spans="1:13" ht="20.25" customHeight="1">
      <c r="A93" s="371"/>
      <c r="B93" s="372"/>
      <c r="C93" s="372"/>
      <c r="D93" s="25" t="str">
        <f>D$36</f>
        <v/>
      </c>
      <c r="E93" s="44"/>
      <c r="F93" s="376"/>
      <c r="G93" s="377"/>
      <c r="H93" s="382"/>
      <c r="I93" s="377"/>
      <c r="J93" s="382"/>
      <c r="K93" s="376"/>
      <c r="L93" s="376"/>
      <c r="M93" s="377"/>
    </row>
    <row r="94" spans="1:13" ht="20.25" customHeight="1">
      <c r="A94" s="373"/>
      <c r="B94" s="374"/>
      <c r="C94" s="374"/>
      <c r="D94" s="25" t="str">
        <f>D$37</f>
        <v/>
      </c>
      <c r="E94" s="44"/>
      <c r="F94" s="378"/>
      <c r="G94" s="379"/>
      <c r="H94" s="383"/>
      <c r="I94" s="379"/>
      <c r="J94" s="383"/>
      <c r="K94" s="378"/>
      <c r="L94" s="378"/>
      <c r="M94" s="379"/>
    </row>
    <row r="95" spans="1:13" ht="22.5" customHeight="1">
      <c r="A95" s="375"/>
      <c r="B95" s="187"/>
      <c r="C95" s="187"/>
      <c r="D95" s="25" t="str">
        <f>D$38</f>
        <v/>
      </c>
      <c r="E95" s="44"/>
      <c r="F95" s="380"/>
      <c r="G95" s="381"/>
      <c r="H95" s="384"/>
      <c r="I95" s="381"/>
      <c r="J95" s="384"/>
      <c r="K95" s="380"/>
      <c r="L95" s="380"/>
      <c r="M95" s="381"/>
    </row>
    <row r="96" spans="1:13" ht="31.5" customHeight="1">
      <c r="A96" s="27" t="s">
        <v>21</v>
      </c>
      <c r="B96" s="102" t="s">
        <v>177</v>
      </c>
      <c r="C96" s="141"/>
      <c r="D96" s="141"/>
      <c r="E96" s="141"/>
      <c r="F96" s="141"/>
      <c r="G96" s="141"/>
      <c r="H96" s="141"/>
      <c r="I96" s="141"/>
      <c r="J96" s="141"/>
      <c r="K96" s="141"/>
      <c r="L96" s="141"/>
      <c r="M96" s="142"/>
    </row>
    <row r="97" spans="1:13" ht="20.25" customHeight="1">
      <c r="A97" s="433" t="s">
        <v>178</v>
      </c>
      <c r="B97" s="434"/>
      <c r="C97" s="434"/>
      <c r="D97" s="434"/>
      <c r="E97" s="435"/>
      <c r="F97" s="123" t="s">
        <v>179</v>
      </c>
      <c r="G97" s="124"/>
      <c r="H97" s="124"/>
      <c r="I97" s="124"/>
      <c r="J97" s="124"/>
      <c r="K97" s="124"/>
      <c r="L97" s="124"/>
      <c r="M97" s="125"/>
    </row>
    <row r="98" spans="1:13" ht="47.25" customHeight="1">
      <c r="A98" s="436"/>
      <c r="B98" s="437"/>
      <c r="C98" s="437"/>
      <c r="D98" s="437"/>
      <c r="E98" s="438"/>
      <c r="F98" s="123" t="s">
        <v>41</v>
      </c>
      <c r="G98" s="125"/>
      <c r="H98" s="123" t="s">
        <v>86</v>
      </c>
      <c r="I98" s="125"/>
      <c r="J98" s="123" t="s">
        <v>87</v>
      </c>
      <c r="K98" s="124"/>
      <c r="L98" s="124"/>
      <c r="M98" s="125"/>
    </row>
    <row r="99" spans="1:13" ht="18" customHeight="1">
      <c r="A99" s="439" t="str">
        <f>TRIM('1SP1'!A$14)&amp;" "&amp;TRIM('1SP1'!A$20)</f>
        <v xml:space="preserve"> </v>
      </c>
      <c r="B99" s="440"/>
      <c r="C99" s="440"/>
      <c r="D99" s="441"/>
      <c r="E99" s="53" t="str">
        <f>D$36</f>
        <v/>
      </c>
      <c r="F99" s="442">
        <f>'1SP1'!B$28</f>
        <v>0</v>
      </c>
      <c r="G99" s="443"/>
      <c r="H99" s="442">
        <f>'1SP1'!D$28</f>
        <v>0</v>
      </c>
      <c r="I99" s="443"/>
      <c r="J99" s="442">
        <f>'1SP1'!F$28</f>
        <v>0</v>
      </c>
      <c r="K99" s="444"/>
      <c r="L99" s="444"/>
      <c r="M99" s="443"/>
    </row>
    <row r="100" spans="1:13" ht="18.75" customHeight="1">
      <c r="A100" s="445"/>
      <c r="B100" s="446"/>
      <c r="C100" s="446"/>
      <c r="D100" s="447"/>
      <c r="E100" s="32" t="str">
        <f>D$37</f>
        <v/>
      </c>
      <c r="F100" s="442">
        <f>'1SP1'!B$31</f>
        <v>0</v>
      </c>
      <c r="G100" s="443"/>
      <c r="H100" s="442">
        <f>'1SP1'!D$31</f>
        <v>0</v>
      </c>
      <c r="I100" s="443"/>
      <c r="J100" s="442">
        <f>'1SP1'!F$31</f>
        <v>0</v>
      </c>
      <c r="K100" s="444"/>
      <c r="L100" s="444"/>
      <c r="M100" s="443"/>
    </row>
    <row r="101" spans="1:13" ht="18" customHeight="1">
      <c r="A101" s="448"/>
      <c r="B101" s="449"/>
      <c r="C101" s="449"/>
      <c r="D101" s="450"/>
      <c r="E101" s="32" t="str">
        <f>D$38</f>
        <v/>
      </c>
      <c r="F101" s="442">
        <f>'1SP1'!B$34</f>
        <v>0</v>
      </c>
      <c r="G101" s="443"/>
      <c r="H101" s="442">
        <f>'1SP1'!D$34</f>
        <v>0</v>
      </c>
      <c r="I101" s="443"/>
      <c r="J101" s="442">
        <f>'1SP1'!F$34</f>
        <v>0</v>
      </c>
      <c r="K101" s="444"/>
      <c r="L101" s="444"/>
      <c r="M101" s="443"/>
    </row>
    <row r="102" spans="1:13" ht="18" customHeight="1">
      <c r="A102" s="439" t="str">
        <f>TRIM('1SP2'!A$14)&amp;" "&amp;TRIM('1SP2'!A$20)</f>
        <v xml:space="preserve"> </v>
      </c>
      <c r="B102" s="440"/>
      <c r="C102" s="440"/>
      <c r="D102" s="441"/>
      <c r="E102" s="53" t="str">
        <f>D$36</f>
        <v/>
      </c>
      <c r="F102" s="442">
        <f>'1SP2'!B$28</f>
        <v>0</v>
      </c>
      <c r="G102" s="443"/>
      <c r="H102" s="442">
        <f>'1SP2'!D$28</f>
        <v>0</v>
      </c>
      <c r="I102" s="443"/>
      <c r="J102" s="442">
        <f>'1SP2'!F$28</f>
        <v>0</v>
      </c>
      <c r="K102" s="444"/>
      <c r="L102" s="444"/>
      <c r="M102" s="443"/>
    </row>
    <row r="103" spans="1:13" ht="18.75" customHeight="1">
      <c r="A103" s="445"/>
      <c r="B103" s="446"/>
      <c r="C103" s="446"/>
      <c r="D103" s="447"/>
      <c r="E103" s="32" t="str">
        <f>D$37</f>
        <v/>
      </c>
      <c r="F103" s="442">
        <f>'1SP2'!B$31</f>
        <v>0</v>
      </c>
      <c r="G103" s="443"/>
      <c r="H103" s="442">
        <f>'1SP2'!D$31</f>
        <v>0</v>
      </c>
      <c r="I103" s="443"/>
      <c r="J103" s="442">
        <f>'1SP2'!F$31</f>
        <v>0</v>
      </c>
      <c r="K103" s="444"/>
      <c r="L103" s="444"/>
      <c r="M103" s="443"/>
    </row>
    <row r="104" spans="1:13" ht="18" customHeight="1">
      <c r="A104" s="448"/>
      <c r="B104" s="449"/>
      <c r="C104" s="449"/>
      <c r="D104" s="450"/>
      <c r="E104" s="32" t="str">
        <f>D$38</f>
        <v/>
      </c>
      <c r="F104" s="442">
        <f>'1SP2'!B$34</f>
        <v>0</v>
      </c>
      <c r="G104" s="443"/>
      <c r="H104" s="442">
        <f>'1SP2'!D$34</f>
        <v>0</v>
      </c>
      <c r="I104" s="443"/>
      <c r="J104" s="442">
        <f>'1SP2'!F$34</f>
        <v>0</v>
      </c>
      <c r="K104" s="444"/>
      <c r="L104" s="444"/>
      <c r="M104" s="443"/>
    </row>
    <row r="105" spans="1:13" ht="18" customHeight="1">
      <c r="A105" s="439" t="str">
        <f>TRIM('1SP3'!A$14)&amp;" "&amp;TRIM('1SP3'!A$20)</f>
        <v xml:space="preserve"> </v>
      </c>
      <c r="B105" s="440"/>
      <c r="C105" s="440"/>
      <c r="D105" s="441"/>
      <c r="E105" s="53" t="str">
        <f>D$36</f>
        <v/>
      </c>
      <c r="F105" s="442">
        <f>'1SP3'!B$28</f>
        <v>0</v>
      </c>
      <c r="G105" s="443"/>
      <c r="H105" s="442">
        <f>'1SP3'!D$28</f>
        <v>0</v>
      </c>
      <c r="I105" s="443"/>
      <c r="J105" s="442">
        <f>'1SP3'!F$28</f>
        <v>0</v>
      </c>
      <c r="K105" s="444"/>
      <c r="L105" s="444"/>
      <c r="M105" s="443"/>
    </row>
    <row r="106" spans="1:13" ht="18.75" customHeight="1">
      <c r="A106" s="445"/>
      <c r="B106" s="446"/>
      <c r="C106" s="446"/>
      <c r="D106" s="447"/>
      <c r="E106" s="32" t="str">
        <f>D$37</f>
        <v/>
      </c>
      <c r="F106" s="442">
        <f>'1SP3'!B$31</f>
        <v>0</v>
      </c>
      <c r="G106" s="443"/>
      <c r="H106" s="442">
        <f>'1SP3'!D$31</f>
        <v>0</v>
      </c>
      <c r="I106" s="443"/>
      <c r="J106" s="442">
        <f>'1SP3'!F$31</f>
        <v>0</v>
      </c>
      <c r="K106" s="444"/>
      <c r="L106" s="444"/>
      <c r="M106" s="443"/>
    </row>
    <row r="107" spans="1:13" ht="18" customHeight="1">
      <c r="A107" s="448"/>
      <c r="B107" s="449"/>
      <c r="C107" s="449"/>
      <c r="D107" s="450"/>
      <c r="E107" s="32" t="str">
        <f>D$38</f>
        <v/>
      </c>
      <c r="F107" s="442">
        <f>'1SP3'!B$34</f>
        <v>0</v>
      </c>
      <c r="G107" s="443"/>
      <c r="H107" s="442">
        <f>'1SP3'!D$34</f>
        <v>0</v>
      </c>
      <c r="I107" s="443"/>
      <c r="J107" s="442">
        <f>'1SP3'!F$34</f>
        <v>0</v>
      </c>
      <c r="K107" s="444"/>
      <c r="L107" s="444"/>
      <c r="M107" s="443"/>
    </row>
    <row r="108" spans="1:13" ht="18" customHeight="1">
      <c r="A108" s="439" t="str">
        <f>TRIM('1SP4'!A$14)&amp;" "&amp;TRIM('1SP4'!A$20)</f>
        <v xml:space="preserve"> </v>
      </c>
      <c r="B108" s="440"/>
      <c r="C108" s="440"/>
      <c r="D108" s="441"/>
      <c r="E108" s="53" t="str">
        <f>D$36</f>
        <v/>
      </c>
      <c r="F108" s="442">
        <f>'1SP4'!B$28</f>
        <v>0</v>
      </c>
      <c r="G108" s="443"/>
      <c r="H108" s="442">
        <f>'1SP4'!D$28</f>
        <v>0</v>
      </c>
      <c r="I108" s="443"/>
      <c r="J108" s="442">
        <f>'1SP4'!F$28</f>
        <v>0</v>
      </c>
      <c r="K108" s="444"/>
      <c r="L108" s="444"/>
      <c r="M108" s="443"/>
    </row>
    <row r="109" spans="1:13" ht="18.75" customHeight="1">
      <c r="A109" s="445"/>
      <c r="B109" s="446"/>
      <c r="C109" s="446"/>
      <c r="D109" s="447"/>
      <c r="E109" s="32" t="str">
        <f>D$37</f>
        <v/>
      </c>
      <c r="F109" s="442">
        <f>'1SP4'!B$31</f>
        <v>0</v>
      </c>
      <c r="G109" s="443"/>
      <c r="H109" s="442">
        <f>'1SP4'!D$31</f>
        <v>0</v>
      </c>
      <c r="I109" s="443"/>
      <c r="J109" s="442">
        <f>'1SP4'!F$31</f>
        <v>0</v>
      </c>
      <c r="K109" s="444"/>
      <c r="L109" s="444"/>
      <c r="M109" s="443"/>
    </row>
    <row r="110" spans="1:13" ht="18" customHeight="1">
      <c r="A110" s="448"/>
      <c r="B110" s="449"/>
      <c r="C110" s="449"/>
      <c r="D110" s="450"/>
      <c r="E110" s="32" t="str">
        <f>D$38</f>
        <v/>
      </c>
      <c r="F110" s="442">
        <f>'1SP4'!B$34</f>
        <v>0</v>
      </c>
      <c r="G110" s="443"/>
      <c r="H110" s="442">
        <f>'1SP4'!D$34</f>
        <v>0</v>
      </c>
      <c r="I110" s="443"/>
      <c r="J110" s="442">
        <f>'1SP4'!F$34</f>
        <v>0</v>
      </c>
      <c r="K110" s="444"/>
      <c r="L110" s="444"/>
      <c r="M110" s="443"/>
    </row>
    <row r="111" spans="1:13" ht="18" customHeight="1">
      <c r="A111" s="439" t="str">
        <f>TRIM('1SP5'!A$14)&amp;" "&amp;TRIM('1SP5'!A$20)</f>
        <v xml:space="preserve"> </v>
      </c>
      <c r="B111" s="440"/>
      <c r="C111" s="440"/>
      <c r="D111" s="441"/>
      <c r="E111" s="53" t="str">
        <f>D$36</f>
        <v/>
      </c>
      <c r="F111" s="442">
        <f>'1SP5'!B$28</f>
        <v>0</v>
      </c>
      <c r="G111" s="443"/>
      <c r="H111" s="442">
        <f>'1SP5'!D$28</f>
        <v>0</v>
      </c>
      <c r="I111" s="443"/>
      <c r="J111" s="442">
        <f>'1SP5'!F$28</f>
        <v>0</v>
      </c>
      <c r="K111" s="444"/>
      <c r="L111" s="444"/>
      <c r="M111" s="443"/>
    </row>
    <row r="112" spans="1:13" ht="18.75" customHeight="1">
      <c r="A112" s="445"/>
      <c r="B112" s="446"/>
      <c r="C112" s="446"/>
      <c r="D112" s="447"/>
      <c r="E112" s="32" t="str">
        <f>D$37</f>
        <v/>
      </c>
      <c r="F112" s="442">
        <f>'1SP5'!B$31</f>
        <v>0</v>
      </c>
      <c r="G112" s="443"/>
      <c r="H112" s="442">
        <f>'1SP5'!D$31</f>
        <v>0</v>
      </c>
      <c r="I112" s="443"/>
      <c r="J112" s="442">
        <f>'1SP5'!F$31</f>
        <v>0</v>
      </c>
      <c r="K112" s="444"/>
      <c r="L112" s="444"/>
      <c r="M112" s="443"/>
    </row>
    <row r="113" spans="1:13" ht="18" customHeight="1">
      <c r="A113" s="448"/>
      <c r="B113" s="449"/>
      <c r="C113" s="449"/>
      <c r="D113" s="450"/>
      <c r="E113" s="32" t="str">
        <f>D$38</f>
        <v/>
      </c>
      <c r="F113" s="442">
        <f>'1SP5'!B$34</f>
        <v>0</v>
      </c>
      <c r="G113" s="443"/>
      <c r="H113" s="442">
        <f>'1SP5'!D$34</f>
        <v>0</v>
      </c>
      <c r="I113" s="443"/>
      <c r="J113" s="442">
        <f>'1SP5'!F$34</f>
        <v>0</v>
      </c>
      <c r="K113" s="444"/>
      <c r="L113" s="444"/>
      <c r="M113" s="443"/>
    </row>
    <row r="114" spans="1:13" ht="18" customHeight="1">
      <c r="A114" s="439" t="str">
        <f>TRIM('1SP6'!A$14)&amp;"   "&amp;TRIM('1SP6'!A$20)</f>
        <v xml:space="preserve">   </v>
      </c>
      <c r="B114" s="440"/>
      <c r="C114" s="440"/>
      <c r="D114" s="441"/>
      <c r="E114" s="53" t="str">
        <f>D$36</f>
        <v/>
      </c>
      <c r="F114" s="442">
        <f>'1SP6'!B$28</f>
        <v>0</v>
      </c>
      <c r="G114" s="443"/>
      <c r="H114" s="442">
        <f>'1SP6'!D$28</f>
        <v>0</v>
      </c>
      <c r="I114" s="443"/>
      <c r="J114" s="442">
        <f>'1SP6'!F$28</f>
        <v>0</v>
      </c>
      <c r="K114" s="444"/>
      <c r="L114" s="444"/>
      <c r="M114" s="443"/>
    </row>
    <row r="115" spans="1:13" ht="18.75" customHeight="1">
      <c r="A115" s="445"/>
      <c r="B115" s="446"/>
      <c r="C115" s="446"/>
      <c r="D115" s="447"/>
      <c r="E115" s="32" t="str">
        <f>D$37</f>
        <v/>
      </c>
      <c r="F115" s="442">
        <f>'1SP6'!B$31</f>
        <v>0</v>
      </c>
      <c r="G115" s="443"/>
      <c r="H115" s="442">
        <f>'1SP6'!D$31</f>
        <v>0</v>
      </c>
      <c r="I115" s="443"/>
      <c r="J115" s="442">
        <f>'1SP6'!F$31</f>
        <v>0</v>
      </c>
      <c r="K115" s="444"/>
      <c r="L115" s="444"/>
      <c r="M115" s="443"/>
    </row>
    <row r="116" spans="1:13" ht="18" customHeight="1">
      <c r="A116" s="448"/>
      <c r="B116" s="449"/>
      <c r="C116" s="449"/>
      <c r="D116" s="450"/>
      <c r="E116" s="32" t="str">
        <f>D$38</f>
        <v/>
      </c>
      <c r="F116" s="442">
        <f>'1SP6'!B$34</f>
        <v>0</v>
      </c>
      <c r="G116" s="443"/>
      <c r="H116" s="442">
        <f>'1SP6'!D$34</f>
        <v>0</v>
      </c>
      <c r="I116" s="443"/>
      <c r="J116" s="442">
        <f>'1SP6'!F$34</f>
        <v>0</v>
      </c>
      <c r="K116" s="444"/>
      <c r="L116" s="444"/>
      <c r="M116" s="443"/>
    </row>
    <row r="117" spans="1:13" ht="18" customHeight="1">
      <c r="A117" s="439" t="str">
        <f>TRIM('1SP7'!A$14)&amp;"   "&amp;TRIM('1SP7'!A$20)</f>
        <v xml:space="preserve">   </v>
      </c>
      <c r="B117" s="440"/>
      <c r="C117" s="440"/>
      <c r="D117" s="441"/>
      <c r="E117" s="53" t="str">
        <f>D$36</f>
        <v/>
      </c>
      <c r="F117" s="442">
        <f>'1SP7'!B$28</f>
        <v>0</v>
      </c>
      <c r="G117" s="443"/>
      <c r="H117" s="442">
        <f>'1SP7'!D$28</f>
        <v>0</v>
      </c>
      <c r="I117" s="443"/>
      <c r="J117" s="442">
        <f>'1SP7'!F$28</f>
        <v>0</v>
      </c>
      <c r="K117" s="444"/>
      <c r="L117" s="444"/>
      <c r="M117" s="443"/>
    </row>
    <row r="118" spans="1:13" ht="18.75" customHeight="1">
      <c r="A118" s="445"/>
      <c r="B118" s="446"/>
      <c r="C118" s="446"/>
      <c r="D118" s="447"/>
      <c r="E118" s="32" t="str">
        <f>D$37</f>
        <v/>
      </c>
      <c r="F118" s="442">
        <f>'1SP7'!B$31</f>
        <v>0</v>
      </c>
      <c r="G118" s="443"/>
      <c r="H118" s="442">
        <f>'1SP7'!D$31</f>
        <v>0</v>
      </c>
      <c r="I118" s="443"/>
      <c r="J118" s="442">
        <f>'1SP7'!F$31</f>
        <v>0</v>
      </c>
      <c r="K118" s="444"/>
      <c r="L118" s="444"/>
      <c r="M118" s="443"/>
    </row>
    <row r="119" spans="1:13" ht="18" customHeight="1">
      <c r="A119" s="448"/>
      <c r="B119" s="449"/>
      <c r="C119" s="449"/>
      <c r="D119" s="450"/>
      <c r="E119" s="32" t="str">
        <f>D$38</f>
        <v/>
      </c>
      <c r="F119" s="442">
        <f>'1SP7'!B$34</f>
        <v>0</v>
      </c>
      <c r="G119" s="443"/>
      <c r="H119" s="442">
        <f>'1SP7'!D$34</f>
        <v>0</v>
      </c>
      <c r="I119" s="443"/>
      <c r="J119" s="442">
        <f>'1SP7'!F$34</f>
        <v>0</v>
      </c>
      <c r="K119" s="444"/>
      <c r="L119" s="444"/>
      <c r="M119" s="443"/>
    </row>
    <row r="120" spans="1:13" ht="18" customHeight="1">
      <c r="A120" s="439" t="str">
        <f>TRIM('1SP8'!A$14)&amp;"   "&amp;TRIM('1SP8'!A$20)</f>
        <v xml:space="preserve">   </v>
      </c>
      <c r="B120" s="440"/>
      <c r="C120" s="440"/>
      <c r="D120" s="441"/>
      <c r="E120" s="53" t="str">
        <f>D$36</f>
        <v/>
      </c>
      <c r="F120" s="442">
        <f>'1SP8'!B$28</f>
        <v>0</v>
      </c>
      <c r="G120" s="443"/>
      <c r="H120" s="442">
        <f>'1SP8'!D$28</f>
        <v>0</v>
      </c>
      <c r="I120" s="443"/>
      <c r="J120" s="442">
        <f>'1SP8'!F$28</f>
        <v>0</v>
      </c>
      <c r="K120" s="444"/>
      <c r="L120" s="444"/>
      <c r="M120" s="443"/>
    </row>
    <row r="121" spans="1:13" ht="18.75" customHeight="1">
      <c r="A121" s="445"/>
      <c r="B121" s="446"/>
      <c r="C121" s="446"/>
      <c r="D121" s="447"/>
      <c r="E121" s="32" t="str">
        <f>D$37</f>
        <v/>
      </c>
      <c r="F121" s="442">
        <f>'1SP8'!B$31</f>
        <v>0</v>
      </c>
      <c r="G121" s="443"/>
      <c r="H121" s="442">
        <f>'1SP8'!D$31</f>
        <v>0</v>
      </c>
      <c r="I121" s="443"/>
      <c r="J121" s="442">
        <f>'1SP8'!F$31</f>
        <v>0</v>
      </c>
      <c r="K121" s="444"/>
      <c r="L121" s="444"/>
      <c r="M121" s="443"/>
    </row>
    <row r="122" spans="1:13" ht="18" customHeight="1">
      <c r="A122" s="448"/>
      <c r="B122" s="449"/>
      <c r="C122" s="449"/>
      <c r="D122" s="450"/>
      <c r="E122" s="32" t="str">
        <f>D$38</f>
        <v/>
      </c>
      <c r="F122" s="442">
        <f>'1SP8'!B$34</f>
        <v>0</v>
      </c>
      <c r="G122" s="443"/>
      <c r="H122" s="442">
        <f>'1SP8'!D$34</f>
        <v>0</v>
      </c>
      <c r="I122" s="443"/>
      <c r="J122" s="442">
        <f>'1SP8'!F$34</f>
        <v>0</v>
      </c>
      <c r="K122" s="444"/>
      <c r="L122" s="444"/>
      <c r="M122" s="443"/>
    </row>
    <row r="123" spans="1:13" ht="18" customHeight="1">
      <c r="A123" s="439" t="str">
        <f>TRIM('1SP9'!A$14)&amp;"   "&amp;TRIM('1SP9'!A$20)</f>
        <v xml:space="preserve">   </v>
      </c>
      <c r="B123" s="440"/>
      <c r="C123" s="440"/>
      <c r="D123" s="441"/>
      <c r="E123" s="53" t="str">
        <f>D$36</f>
        <v/>
      </c>
      <c r="F123" s="442">
        <f>'1SP9'!B$28</f>
        <v>0</v>
      </c>
      <c r="G123" s="443"/>
      <c r="H123" s="442">
        <f>'1SP9'!D$28</f>
        <v>0</v>
      </c>
      <c r="I123" s="443"/>
      <c r="J123" s="442">
        <f>'1SP9'!F$28</f>
        <v>0</v>
      </c>
      <c r="K123" s="444"/>
      <c r="L123" s="444"/>
      <c r="M123" s="443"/>
    </row>
    <row r="124" spans="1:13" ht="18.75" customHeight="1">
      <c r="A124" s="445"/>
      <c r="B124" s="446"/>
      <c r="C124" s="446"/>
      <c r="D124" s="447"/>
      <c r="E124" s="32" t="str">
        <f>D$37</f>
        <v/>
      </c>
      <c r="F124" s="442">
        <f>'1SP9'!B$31</f>
        <v>0</v>
      </c>
      <c r="G124" s="443"/>
      <c r="H124" s="442">
        <f>'1SP9'!D$31</f>
        <v>0</v>
      </c>
      <c r="I124" s="443"/>
      <c r="J124" s="442">
        <f>'1SP9'!F$31</f>
        <v>0</v>
      </c>
      <c r="K124" s="444"/>
      <c r="L124" s="444"/>
      <c r="M124" s="443"/>
    </row>
    <row r="125" spans="1:13" ht="18" customHeight="1">
      <c r="A125" s="448"/>
      <c r="B125" s="449"/>
      <c r="C125" s="449"/>
      <c r="D125" s="450"/>
      <c r="E125" s="32" t="str">
        <f>D$38</f>
        <v/>
      </c>
      <c r="F125" s="442">
        <f>'1SP9'!B$34</f>
        <v>0</v>
      </c>
      <c r="G125" s="443"/>
      <c r="H125" s="442">
        <f>'1SP9'!D$34</f>
        <v>0</v>
      </c>
      <c r="I125" s="443"/>
      <c r="J125" s="442">
        <f>'1SP9'!F$34</f>
        <v>0</v>
      </c>
      <c r="K125" s="444"/>
      <c r="L125" s="444"/>
      <c r="M125" s="443"/>
    </row>
    <row r="126" spans="1:13" ht="18" customHeight="1">
      <c r="A126" s="439" t="str">
        <f>TRIM('1SP10'!A$14)&amp;"   "&amp;TRIM('1SP10'!A$20)</f>
        <v xml:space="preserve">   </v>
      </c>
      <c r="B126" s="440"/>
      <c r="C126" s="440"/>
      <c r="D126" s="441"/>
      <c r="E126" s="53" t="str">
        <f>D$36</f>
        <v/>
      </c>
      <c r="F126" s="442">
        <f>'1SP10'!B$28</f>
        <v>0</v>
      </c>
      <c r="G126" s="443"/>
      <c r="H126" s="442">
        <f>'1SP10'!D$28</f>
        <v>0</v>
      </c>
      <c r="I126" s="443"/>
      <c r="J126" s="442">
        <f>'1SP10'!F$28</f>
        <v>0</v>
      </c>
      <c r="K126" s="444"/>
      <c r="L126" s="444"/>
      <c r="M126" s="443"/>
    </row>
    <row r="127" spans="1:13" ht="18.75" customHeight="1">
      <c r="A127" s="445"/>
      <c r="B127" s="446"/>
      <c r="C127" s="446"/>
      <c r="D127" s="447"/>
      <c r="E127" s="32" t="str">
        <f>D$37</f>
        <v/>
      </c>
      <c r="F127" s="442">
        <f>'1SP10'!B$31</f>
        <v>0</v>
      </c>
      <c r="G127" s="443"/>
      <c r="H127" s="442">
        <f>'1SP10'!D$31</f>
        <v>0</v>
      </c>
      <c r="I127" s="443"/>
      <c r="J127" s="442">
        <f>'1SP10'!F$31</f>
        <v>0</v>
      </c>
      <c r="K127" s="444"/>
      <c r="L127" s="444"/>
      <c r="M127" s="443"/>
    </row>
    <row r="128" spans="1:13" ht="18" customHeight="1">
      <c r="A128" s="448"/>
      <c r="B128" s="449"/>
      <c r="C128" s="449"/>
      <c r="D128" s="450"/>
      <c r="E128" s="32" t="str">
        <f>D$38</f>
        <v/>
      </c>
      <c r="F128" s="442">
        <f>'1SP10'!B$34</f>
        <v>0</v>
      </c>
      <c r="G128" s="443"/>
      <c r="H128" s="442">
        <f>'1SP10'!D$34</f>
        <v>0</v>
      </c>
      <c r="I128" s="443"/>
      <c r="J128" s="442">
        <f>'1SP10'!F$34</f>
        <v>0</v>
      </c>
      <c r="K128" s="444"/>
      <c r="L128" s="444"/>
      <c r="M128" s="443"/>
    </row>
    <row r="129" spans="1:13" ht="18" customHeight="1">
      <c r="A129" s="439" t="str">
        <f>TRIM('1SP11'!A$14)&amp;"   "&amp;TRIM('1SP11'!A$20)</f>
        <v xml:space="preserve">   </v>
      </c>
      <c r="B129" s="440"/>
      <c r="C129" s="440"/>
      <c r="D129" s="441"/>
      <c r="E129" s="53" t="str">
        <f>D$36</f>
        <v/>
      </c>
      <c r="F129" s="442">
        <f>'1SP11'!B$28</f>
        <v>0</v>
      </c>
      <c r="G129" s="443"/>
      <c r="H129" s="442">
        <f>'1SP11'!D$28</f>
        <v>0</v>
      </c>
      <c r="I129" s="443"/>
      <c r="J129" s="442">
        <f>'1SP11'!F$28</f>
        <v>0</v>
      </c>
      <c r="K129" s="444"/>
      <c r="L129" s="444"/>
      <c r="M129" s="443"/>
    </row>
    <row r="130" spans="1:13" ht="18.75" customHeight="1">
      <c r="A130" s="445"/>
      <c r="B130" s="446"/>
      <c r="C130" s="446"/>
      <c r="D130" s="447"/>
      <c r="E130" s="32" t="str">
        <f>D$37</f>
        <v/>
      </c>
      <c r="F130" s="442">
        <f>'1SP11'!B$31</f>
        <v>0</v>
      </c>
      <c r="G130" s="443"/>
      <c r="H130" s="442">
        <f>'1SP11'!D$31</f>
        <v>0</v>
      </c>
      <c r="I130" s="443"/>
      <c r="J130" s="442">
        <f>'1SP11'!F$31</f>
        <v>0</v>
      </c>
      <c r="K130" s="444"/>
      <c r="L130" s="444"/>
      <c r="M130" s="443"/>
    </row>
    <row r="131" spans="1:13" ht="18" customHeight="1">
      <c r="A131" s="448"/>
      <c r="B131" s="449"/>
      <c r="C131" s="449"/>
      <c r="D131" s="450"/>
      <c r="E131" s="32" t="str">
        <f>D$38</f>
        <v/>
      </c>
      <c r="F131" s="442">
        <f>'1SP11'!B$34</f>
        <v>0</v>
      </c>
      <c r="G131" s="443"/>
      <c r="H131" s="442">
        <f>'1SP11'!D$34</f>
        <v>0</v>
      </c>
      <c r="I131" s="443"/>
      <c r="J131" s="442">
        <f>'1SP11'!F$34</f>
        <v>0</v>
      </c>
      <c r="K131" s="444"/>
      <c r="L131" s="444"/>
      <c r="M131" s="443"/>
    </row>
    <row r="132" spans="1:13" ht="18" customHeight="1">
      <c r="A132" s="439" t="str">
        <f>TRIM('1SP12'!A$14)&amp;"   "&amp;TRIM('1SP12'!A$20)</f>
        <v xml:space="preserve">   </v>
      </c>
      <c r="B132" s="440"/>
      <c r="C132" s="440"/>
      <c r="D132" s="441"/>
      <c r="E132" s="53" t="str">
        <f>D$36</f>
        <v/>
      </c>
      <c r="F132" s="442">
        <f>'1SP12'!B$28</f>
        <v>0</v>
      </c>
      <c r="G132" s="443"/>
      <c r="H132" s="442">
        <f>'1SP12'!D$28</f>
        <v>0</v>
      </c>
      <c r="I132" s="443"/>
      <c r="J132" s="442">
        <f>'1SP12'!F$28</f>
        <v>0</v>
      </c>
      <c r="K132" s="444"/>
      <c r="L132" s="444"/>
      <c r="M132" s="443"/>
    </row>
    <row r="133" spans="1:13" ht="18.75" customHeight="1">
      <c r="A133" s="445"/>
      <c r="B133" s="446"/>
      <c r="C133" s="446"/>
      <c r="D133" s="447"/>
      <c r="E133" s="32" t="str">
        <f>D$37</f>
        <v/>
      </c>
      <c r="F133" s="442">
        <f>'1SP12'!B$31</f>
        <v>0</v>
      </c>
      <c r="G133" s="443"/>
      <c r="H133" s="442">
        <f>'1SP12'!D$31</f>
        <v>0</v>
      </c>
      <c r="I133" s="443"/>
      <c r="J133" s="442">
        <f>'1SP12'!F$31</f>
        <v>0</v>
      </c>
      <c r="K133" s="444"/>
      <c r="L133" s="444"/>
      <c r="M133" s="443"/>
    </row>
    <row r="134" spans="1:13" ht="18" customHeight="1">
      <c r="A134" s="448"/>
      <c r="B134" s="449"/>
      <c r="C134" s="449"/>
      <c r="D134" s="450"/>
      <c r="E134" s="32" t="str">
        <f>D$38</f>
        <v/>
      </c>
      <c r="F134" s="442">
        <f>'1SP12'!B$34</f>
        <v>0</v>
      </c>
      <c r="G134" s="443"/>
      <c r="H134" s="442">
        <f>'1SP12'!D$34</f>
        <v>0</v>
      </c>
      <c r="I134" s="443"/>
      <c r="J134" s="442">
        <f>'1SP12'!F$34</f>
        <v>0</v>
      </c>
      <c r="K134" s="444"/>
      <c r="L134" s="444"/>
      <c r="M134" s="443"/>
    </row>
    <row r="135" spans="1:13" ht="18" customHeight="1">
      <c r="A135" s="439" t="str">
        <f>TRIM('1SP13'!A$14)&amp;"   "&amp;TRIM('1SP13'!A$20)</f>
        <v xml:space="preserve">   </v>
      </c>
      <c r="B135" s="440"/>
      <c r="C135" s="440"/>
      <c r="D135" s="441"/>
      <c r="E135" s="53" t="str">
        <f>D$36</f>
        <v/>
      </c>
      <c r="F135" s="442">
        <f>'1SP13'!B$28</f>
        <v>0</v>
      </c>
      <c r="G135" s="443"/>
      <c r="H135" s="442">
        <f>'1SP13'!D$28</f>
        <v>0</v>
      </c>
      <c r="I135" s="443"/>
      <c r="J135" s="442">
        <f>'1SP13'!F$28</f>
        <v>0</v>
      </c>
      <c r="K135" s="444"/>
      <c r="L135" s="444"/>
      <c r="M135" s="443"/>
    </row>
    <row r="136" spans="1:13" ht="18.75" customHeight="1">
      <c r="A136" s="445"/>
      <c r="B136" s="446"/>
      <c r="C136" s="446"/>
      <c r="D136" s="447"/>
      <c r="E136" s="32" t="str">
        <f>D$37</f>
        <v/>
      </c>
      <c r="F136" s="442">
        <f>'1SP13'!B$31</f>
        <v>0</v>
      </c>
      <c r="G136" s="443"/>
      <c r="H136" s="442">
        <f>'1SP13'!D$31</f>
        <v>0</v>
      </c>
      <c r="I136" s="443"/>
      <c r="J136" s="442">
        <f>'1SP13'!F$31</f>
        <v>0</v>
      </c>
      <c r="K136" s="444"/>
      <c r="L136" s="444"/>
      <c r="M136" s="443"/>
    </row>
    <row r="137" spans="1:13" ht="18" customHeight="1">
      <c r="A137" s="448"/>
      <c r="B137" s="449"/>
      <c r="C137" s="449"/>
      <c r="D137" s="450"/>
      <c r="E137" s="32" t="str">
        <f>D$38</f>
        <v/>
      </c>
      <c r="F137" s="442">
        <f>'1SP13'!B$34</f>
        <v>0</v>
      </c>
      <c r="G137" s="443"/>
      <c r="H137" s="442">
        <f>'1SP13'!D$34</f>
        <v>0</v>
      </c>
      <c r="I137" s="443"/>
      <c r="J137" s="442">
        <f>'1SP13'!F$34</f>
        <v>0</v>
      </c>
      <c r="K137" s="444"/>
      <c r="L137" s="444"/>
      <c r="M137" s="443"/>
    </row>
    <row r="138" spans="1:13" ht="18" customHeight="1">
      <c r="A138" s="439" t="str">
        <f>TRIM('1SP14'!A$14)&amp;"   "&amp;TRIM('1SP14'!A$20)</f>
        <v xml:space="preserve">   </v>
      </c>
      <c r="B138" s="440"/>
      <c r="C138" s="440"/>
      <c r="D138" s="441"/>
      <c r="E138" s="53" t="str">
        <f>D$36</f>
        <v/>
      </c>
      <c r="F138" s="442">
        <f>'1SP14'!B$28</f>
        <v>0</v>
      </c>
      <c r="G138" s="443"/>
      <c r="H138" s="442">
        <f>'1SP14'!D$28</f>
        <v>0</v>
      </c>
      <c r="I138" s="443"/>
      <c r="J138" s="442">
        <f>'1SP14'!F$28</f>
        <v>0</v>
      </c>
      <c r="K138" s="444"/>
      <c r="L138" s="444"/>
      <c r="M138" s="443"/>
    </row>
    <row r="139" spans="1:13" ht="18.75" customHeight="1">
      <c r="A139" s="445"/>
      <c r="B139" s="446"/>
      <c r="C139" s="446"/>
      <c r="D139" s="447"/>
      <c r="E139" s="32" t="str">
        <f>D$37</f>
        <v/>
      </c>
      <c r="F139" s="442">
        <f>'1SP14'!B$31</f>
        <v>0</v>
      </c>
      <c r="G139" s="443"/>
      <c r="H139" s="442">
        <f>'1SP14'!D$31</f>
        <v>0</v>
      </c>
      <c r="I139" s="443"/>
      <c r="J139" s="442">
        <f>'1SP14'!F$31</f>
        <v>0</v>
      </c>
      <c r="K139" s="444"/>
      <c r="L139" s="444"/>
      <c r="M139" s="443"/>
    </row>
    <row r="140" spans="1:13" ht="18" customHeight="1">
      <c r="A140" s="448"/>
      <c r="B140" s="449"/>
      <c r="C140" s="449"/>
      <c r="D140" s="450"/>
      <c r="E140" s="32" t="str">
        <f>D$38</f>
        <v/>
      </c>
      <c r="F140" s="442">
        <f>'1SP14'!B$34</f>
        <v>0</v>
      </c>
      <c r="G140" s="443"/>
      <c r="H140" s="442">
        <f>'1SP14'!D$34</f>
        <v>0</v>
      </c>
      <c r="I140" s="443"/>
      <c r="J140" s="442">
        <f>'1SP14'!F$34</f>
        <v>0</v>
      </c>
      <c r="K140" s="444"/>
      <c r="L140" s="444"/>
      <c r="M140" s="443"/>
    </row>
    <row r="141" spans="1:13" ht="18" customHeight="1">
      <c r="A141" s="439" t="str">
        <f>TRIM('1SP15'!A$14)&amp;"   "&amp;TRIM('1SP15'!A$20)</f>
        <v xml:space="preserve">   </v>
      </c>
      <c r="B141" s="440"/>
      <c r="C141" s="440"/>
      <c r="D141" s="441"/>
      <c r="E141" s="53" t="str">
        <f>D$36</f>
        <v/>
      </c>
      <c r="F141" s="442">
        <f>'1SP15'!B$28</f>
        <v>0</v>
      </c>
      <c r="G141" s="443"/>
      <c r="H141" s="442">
        <f>'1SP15'!D$28</f>
        <v>0</v>
      </c>
      <c r="I141" s="443"/>
      <c r="J141" s="442">
        <f>'1SP15'!F$28</f>
        <v>0</v>
      </c>
      <c r="K141" s="444"/>
      <c r="L141" s="444"/>
      <c r="M141" s="443"/>
    </row>
    <row r="142" spans="1:13" ht="18.75" customHeight="1">
      <c r="A142" s="445"/>
      <c r="B142" s="446"/>
      <c r="C142" s="446"/>
      <c r="D142" s="447"/>
      <c r="E142" s="32" t="str">
        <f>D$37</f>
        <v/>
      </c>
      <c r="F142" s="442">
        <f>'1SP15'!B$31</f>
        <v>0</v>
      </c>
      <c r="G142" s="443"/>
      <c r="H142" s="442">
        <f>'1SP15'!D$31</f>
        <v>0</v>
      </c>
      <c r="I142" s="443"/>
      <c r="J142" s="442">
        <f>'1SP15'!F$31</f>
        <v>0</v>
      </c>
      <c r="K142" s="444"/>
      <c r="L142" s="444"/>
      <c r="M142" s="443"/>
    </row>
    <row r="143" spans="1:13" ht="18" customHeight="1">
      <c r="A143" s="448"/>
      <c r="B143" s="449"/>
      <c r="C143" s="449"/>
      <c r="D143" s="450"/>
      <c r="E143" s="32" t="str">
        <f>D$38</f>
        <v/>
      </c>
      <c r="F143" s="442">
        <f>'1SP15'!B$34</f>
        <v>0</v>
      </c>
      <c r="G143" s="443"/>
      <c r="H143" s="442">
        <f>'1SP15'!D$34</f>
        <v>0</v>
      </c>
      <c r="I143" s="443"/>
      <c r="J143" s="442">
        <f>'1SP15'!F$34</f>
        <v>0</v>
      </c>
      <c r="K143" s="444"/>
      <c r="L143" s="444"/>
      <c r="M143" s="443"/>
    </row>
    <row r="144" spans="1:13" ht="18" customHeight="1">
      <c r="A144" s="439" t="str">
        <f>TRIM('1SP16'!A$14)&amp;"   "&amp;TRIM('1SP16'!A$20)</f>
        <v xml:space="preserve">   </v>
      </c>
      <c r="B144" s="440"/>
      <c r="C144" s="440"/>
      <c r="D144" s="441"/>
      <c r="E144" s="53" t="str">
        <f>D$36</f>
        <v/>
      </c>
      <c r="F144" s="442">
        <f>'1SP16'!B$28</f>
        <v>0</v>
      </c>
      <c r="G144" s="443"/>
      <c r="H144" s="442">
        <f>'1SP16'!D$28</f>
        <v>0</v>
      </c>
      <c r="I144" s="443"/>
      <c r="J144" s="442">
        <f>'1SP16'!F$28</f>
        <v>0</v>
      </c>
      <c r="K144" s="444"/>
      <c r="L144" s="444"/>
      <c r="M144" s="443"/>
    </row>
    <row r="145" spans="1:13" ht="18.75" customHeight="1">
      <c r="A145" s="445"/>
      <c r="B145" s="446"/>
      <c r="C145" s="446"/>
      <c r="D145" s="447"/>
      <c r="E145" s="32" t="str">
        <f>D$37</f>
        <v/>
      </c>
      <c r="F145" s="442">
        <f>'1SP16'!B$31</f>
        <v>0</v>
      </c>
      <c r="G145" s="443"/>
      <c r="H145" s="442">
        <f>'1SP16'!D$31</f>
        <v>0</v>
      </c>
      <c r="I145" s="443"/>
      <c r="J145" s="442">
        <f>'1SP16'!F$31</f>
        <v>0</v>
      </c>
      <c r="K145" s="444"/>
      <c r="L145" s="444"/>
      <c r="M145" s="443"/>
    </row>
    <row r="146" spans="1:13" ht="18" customHeight="1">
      <c r="A146" s="448"/>
      <c r="B146" s="449"/>
      <c r="C146" s="449"/>
      <c r="D146" s="450"/>
      <c r="E146" s="32" t="str">
        <f>D$38</f>
        <v/>
      </c>
      <c r="F146" s="442">
        <f>'1SP16'!B$34</f>
        <v>0</v>
      </c>
      <c r="G146" s="443"/>
      <c r="H146" s="442">
        <f>'1SP16'!D$34</f>
        <v>0</v>
      </c>
      <c r="I146" s="443"/>
      <c r="J146" s="442">
        <f>'1SP16'!F$34</f>
        <v>0</v>
      </c>
      <c r="K146" s="444"/>
      <c r="L146" s="444"/>
      <c r="M146" s="443"/>
    </row>
    <row r="147" spans="1:13" ht="18" customHeight="1">
      <c r="A147" s="439" t="str">
        <f>TRIM('1SP17'!A$14)&amp;"   "&amp;TRIM('1SP17'!A$20)</f>
        <v xml:space="preserve">   </v>
      </c>
      <c r="B147" s="440"/>
      <c r="C147" s="440"/>
      <c r="D147" s="441"/>
      <c r="E147" s="53" t="str">
        <f>D$36</f>
        <v/>
      </c>
      <c r="F147" s="442">
        <f>'1SP17'!B$28</f>
        <v>0</v>
      </c>
      <c r="G147" s="443"/>
      <c r="H147" s="442">
        <f>'1SP17'!D$28</f>
        <v>0</v>
      </c>
      <c r="I147" s="443"/>
      <c r="J147" s="442">
        <f>'1SP17'!F$28</f>
        <v>0</v>
      </c>
      <c r="K147" s="444"/>
      <c r="L147" s="444"/>
      <c r="M147" s="443"/>
    </row>
    <row r="148" spans="1:13" ht="18.75" customHeight="1">
      <c r="A148" s="445"/>
      <c r="B148" s="446"/>
      <c r="C148" s="446"/>
      <c r="D148" s="447"/>
      <c r="E148" s="32" t="str">
        <f>D$37</f>
        <v/>
      </c>
      <c r="F148" s="442">
        <f>'1SP17'!B$31</f>
        <v>0</v>
      </c>
      <c r="G148" s="443"/>
      <c r="H148" s="442">
        <f>'1SP17'!D$31</f>
        <v>0</v>
      </c>
      <c r="I148" s="443"/>
      <c r="J148" s="442">
        <f>'1SP17'!F$31</f>
        <v>0</v>
      </c>
      <c r="K148" s="444"/>
      <c r="L148" s="444"/>
      <c r="M148" s="443"/>
    </row>
    <row r="149" spans="1:13" ht="18" customHeight="1">
      <c r="A149" s="448"/>
      <c r="B149" s="449"/>
      <c r="C149" s="449"/>
      <c r="D149" s="450"/>
      <c r="E149" s="32" t="str">
        <f>D$38</f>
        <v/>
      </c>
      <c r="F149" s="442">
        <f>'1SP17'!B$34</f>
        <v>0</v>
      </c>
      <c r="G149" s="443"/>
      <c r="H149" s="442">
        <f>'1SP17'!D$34</f>
        <v>0</v>
      </c>
      <c r="I149" s="443"/>
      <c r="J149" s="442">
        <f>'1SP17'!F$34</f>
        <v>0</v>
      </c>
      <c r="K149" s="444"/>
      <c r="L149" s="444"/>
      <c r="M149" s="443"/>
    </row>
    <row r="150" spans="1:13" ht="18" customHeight="1">
      <c r="A150" s="439" t="str">
        <f>TRIM('1SP18'!A$14)&amp;"   "&amp;TRIM('1SP18'!A$20)</f>
        <v xml:space="preserve">   </v>
      </c>
      <c r="B150" s="440"/>
      <c r="C150" s="440"/>
      <c r="D150" s="441"/>
      <c r="E150" s="53" t="str">
        <f>D$36</f>
        <v/>
      </c>
      <c r="F150" s="442">
        <f>'1SP18'!B$28</f>
        <v>0</v>
      </c>
      <c r="G150" s="443"/>
      <c r="H150" s="442">
        <f>'1SP18'!D$28</f>
        <v>0</v>
      </c>
      <c r="I150" s="443"/>
      <c r="J150" s="442">
        <f>'1SP18'!F$28</f>
        <v>0</v>
      </c>
      <c r="K150" s="444"/>
      <c r="L150" s="444"/>
      <c r="M150" s="443"/>
    </row>
    <row r="151" spans="1:13" ht="18.75" customHeight="1">
      <c r="A151" s="445"/>
      <c r="B151" s="446"/>
      <c r="C151" s="446"/>
      <c r="D151" s="447"/>
      <c r="E151" s="32" t="str">
        <f>D$37</f>
        <v/>
      </c>
      <c r="F151" s="442">
        <f>'1SP18'!B$31</f>
        <v>0</v>
      </c>
      <c r="G151" s="443"/>
      <c r="H151" s="442">
        <f>'1SP18'!D$31</f>
        <v>0</v>
      </c>
      <c r="I151" s="443"/>
      <c r="J151" s="442">
        <f>'1SP18'!F$31</f>
        <v>0</v>
      </c>
      <c r="K151" s="444"/>
      <c r="L151" s="444"/>
      <c r="M151" s="443"/>
    </row>
    <row r="152" spans="1:13" ht="18" customHeight="1">
      <c r="A152" s="448"/>
      <c r="B152" s="449"/>
      <c r="C152" s="449"/>
      <c r="D152" s="450"/>
      <c r="E152" s="32" t="str">
        <f>D$38</f>
        <v/>
      </c>
      <c r="F152" s="442">
        <f>'1SP18'!B$34</f>
        <v>0</v>
      </c>
      <c r="G152" s="443"/>
      <c r="H152" s="442">
        <f>'1SP18'!D$34</f>
        <v>0</v>
      </c>
      <c r="I152" s="443"/>
      <c r="J152" s="442">
        <f>'1SP18'!F$34</f>
        <v>0</v>
      </c>
      <c r="K152" s="444"/>
      <c r="L152" s="444"/>
      <c r="M152" s="443"/>
    </row>
    <row r="153" spans="1:13" ht="18" customHeight="1">
      <c r="A153" s="439" t="str">
        <f>TRIM('1SP19'!A$14)&amp;"   "&amp;TRIM('1SP19'!A$20)</f>
        <v xml:space="preserve">   </v>
      </c>
      <c r="B153" s="440"/>
      <c r="C153" s="440"/>
      <c r="D153" s="441"/>
      <c r="E153" s="53" t="str">
        <f>D$36</f>
        <v/>
      </c>
      <c r="F153" s="442">
        <f>'1SP19'!B$28</f>
        <v>0</v>
      </c>
      <c r="G153" s="443"/>
      <c r="H153" s="442">
        <f>'1SP19'!D$28</f>
        <v>0</v>
      </c>
      <c r="I153" s="443"/>
      <c r="J153" s="442">
        <f>'1SP19'!F$28</f>
        <v>0</v>
      </c>
      <c r="K153" s="444"/>
      <c r="L153" s="444"/>
      <c r="M153" s="443"/>
    </row>
    <row r="154" spans="1:13" ht="18.75" customHeight="1">
      <c r="A154" s="445"/>
      <c r="B154" s="446"/>
      <c r="C154" s="446"/>
      <c r="D154" s="447"/>
      <c r="E154" s="32" t="str">
        <f>D$37</f>
        <v/>
      </c>
      <c r="F154" s="442">
        <f>'1SP19'!B$31</f>
        <v>0</v>
      </c>
      <c r="G154" s="443"/>
      <c r="H154" s="442">
        <f>'1SP19'!D$31</f>
        <v>0</v>
      </c>
      <c r="I154" s="443"/>
      <c r="J154" s="442">
        <f>'1SP19'!F$31</f>
        <v>0</v>
      </c>
      <c r="K154" s="444"/>
      <c r="L154" s="444"/>
      <c r="M154" s="443"/>
    </row>
    <row r="155" spans="1:13" ht="18" customHeight="1">
      <c r="A155" s="448"/>
      <c r="B155" s="449"/>
      <c r="C155" s="449"/>
      <c r="D155" s="450"/>
      <c r="E155" s="32" t="str">
        <f>D$38</f>
        <v/>
      </c>
      <c r="F155" s="442">
        <f>'1SP19'!B$34</f>
        <v>0</v>
      </c>
      <c r="G155" s="443"/>
      <c r="H155" s="442">
        <f>'1SP19'!D$34</f>
        <v>0</v>
      </c>
      <c r="I155" s="443"/>
      <c r="J155" s="442">
        <f>'1SP19'!F$34</f>
        <v>0</v>
      </c>
      <c r="K155" s="444"/>
      <c r="L155" s="444"/>
      <c r="M155" s="443"/>
    </row>
    <row r="156" spans="1:13" ht="18" customHeight="1">
      <c r="A156" s="439" t="str">
        <f>TRIM('1SP20'!A$14)&amp;"   "&amp;TRIM('1SP20'!A$20)</f>
        <v xml:space="preserve">   </v>
      </c>
      <c r="B156" s="440"/>
      <c r="C156" s="440"/>
      <c r="D156" s="441"/>
      <c r="E156" s="53" t="str">
        <f>D$36</f>
        <v/>
      </c>
      <c r="F156" s="442">
        <f>'1SP20'!B$28</f>
        <v>0</v>
      </c>
      <c r="G156" s="443"/>
      <c r="H156" s="442">
        <f>'1SP20'!D$28</f>
        <v>0</v>
      </c>
      <c r="I156" s="443"/>
      <c r="J156" s="442">
        <f>'1SP20'!F$28</f>
        <v>0</v>
      </c>
      <c r="K156" s="444"/>
      <c r="L156" s="444"/>
      <c r="M156" s="443"/>
    </row>
    <row r="157" spans="1:13" ht="18.75" customHeight="1">
      <c r="A157" s="445"/>
      <c r="B157" s="446"/>
      <c r="C157" s="446"/>
      <c r="D157" s="447"/>
      <c r="E157" s="32" t="str">
        <f>D$37</f>
        <v/>
      </c>
      <c r="F157" s="442">
        <f>'1SP20'!B$31</f>
        <v>0</v>
      </c>
      <c r="G157" s="443"/>
      <c r="H157" s="442">
        <f>'1SP20'!D$31</f>
        <v>0</v>
      </c>
      <c r="I157" s="443"/>
      <c r="J157" s="442">
        <f>'1SP20'!F$31</f>
        <v>0</v>
      </c>
      <c r="K157" s="444"/>
      <c r="L157" s="444"/>
      <c r="M157" s="443"/>
    </row>
    <row r="158" spans="1:13" ht="18" customHeight="1">
      <c r="A158" s="448"/>
      <c r="B158" s="449"/>
      <c r="C158" s="449"/>
      <c r="D158" s="450"/>
      <c r="E158" s="32" t="str">
        <f>D$38</f>
        <v/>
      </c>
      <c r="F158" s="442">
        <f>'1SP20'!B$34</f>
        <v>0</v>
      </c>
      <c r="G158" s="443"/>
      <c r="H158" s="442">
        <f>'1SP20'!D$34</f>
        <v>0</v>
      </c>
      <c r="I158" s="443"/>
      <c r="J158" s="442">
        <f>'1SP20'!F$34</f>
        <v>0</v>
      </c>
      <c r="K158" s="444"/>
      <c r="L158" s="444"/>
      <c r="M158" s="443"/>
    </row>
    <row r="159" spans="1:13" ht="18" customHeight="1">
      <c r="A159" s="385" t="s">
        <v>180</v>
      </c>
      <c r="B159" s="386"/>
      <c r="C159" s="386"/>
      <c r="D159" s="387"/>
      <c r="E159" s="53" t="str">
        <f>D$36</f>
        <v/>
      </c>
      <c r="F159" s="442">
        <f>F$99 + F$102 + F$105 + F$108  + F$111 + F$114 + F$117  + F$120 + F$123 + F$126  + F$129 + F$132 + F$135  + F$138 + F$141 + F$144  + F$147 + F$150 + F$153  + F$156</f>
        <v>0</v>
      </c>
      <c r="G159" s="443"/>
      <c r="H159" s="442">
        <f>H$99 + H$102 + H$105 + H$108  + H$111 + H$114 + H$117  + H$120 + H$123 + H$126  + H$129 + H$132 + H$135  + H$138 + H$141 + H$144  + H$147 + H$150 + H$153  + H$156</f>
        <v>0</v>
      </c>
      <c r="I159" s="443"/>
      <c r="J159" s="442">
        <f>J$99 + J$102 + J$105 + J$108  + J$111 + J$114 + J$117  + J$120 + J$123 + J$126  + J$129 + J$132 + J$135  + J$138 + J$141 + J$144  + J$147 + J$150 + J$153  + J$156</f>
        <v>0</v>
      </c>
      <c r="K159" s="444"/>
      <c r="L159" s="444"/>
      <c r="M159" s="443"/>
    </row>
    <row r="160" spans="1:13" ht="18.75" customHeight="1">
      <c r="A160" s="388"/>
      <c r="B160" s="389"/>
      <c r="C160" s="389"/>
      <c r="D160" s="390"/>
      <c r="E160" s="32" t="str">
        <f>D$37</f>
        <v/>
      </c>
      <c r="F160" s="442">
        <f>F$100 + F$103 + F$106 + F$109  + F$112 + F$115 + F$118  + F$121 + F$124 + F$127  + F$130 + F$133 + F$136  + F$139 + F$142 + F$145  + F$148 + F$151 + F$154  + F$157</f>
        <v>0</v>
      </c>
      <c r="G160" s="443"/>
      <c r="H160" s="442">
        <f>H$100 + H$103 + H$106 + H$109  + H$112 + H$115 + H$118  + H$121 + H$124 + H$127  + H$130 + H$133 + H$136  + H$139 + H$142 + H$145  + H$148 + H$151 + H$154  + H$157</f>
        <v>0</v>
      </c>
      <c r="I160" s="443"/>
      <c r="J160" s="442">
        <f>J$100 + J$103 + J$106 + J$109  + J$112 + J$115 + J$118  + J$121 + J$124 + J$127  + J$130 + J$133 + J$136  + J$139 + J$142 + J$145  + J$148 + J$151 + J$154  + J$157</f>
        <v>0</v>
      </c>
      <c r="K160" s="444"/>
      <c r="L160" s="444"/>
      <c r="M160" s="443"/>
    </row>
    <row r="161" spans="1:13" ht="18" customHeight="1">
      <c r="A161" s="391"/>
      <c r="B161" s="392"/>
      <c r="C161" s="392"/>
      <c r="D161" s="393"/>
      <c r="E161" s="32" t="str">
        <f>D$38</f>
        <v/>
      </c>
      <c r="F161" s="442">
        <f>F$101 + F$104 + F$107 + F$110  + F$113 + F$116 + F$119  + F$122 + F$125 + F$128  + F$131 + F$134 + F$137  + F$140 + F$143 + F$146  + F$149 + F$152 + F$155  + F$158</f>
        <v>0</v>
      </c>
      <c r="G161" s="443"/>
      <c r="H161" s="442">
        <f>H$101 + H$104 + H$107 + H$110  + H$113 + H$116 + H$119  + H$122 + H$125 + H$128  + H$131 + H$134 + H$137  + H$140 + H$143 + H$146  + H$149 + H$152 + H$155  + H$158</f>
        <v>0</v>
      </c>
      <c r="I161" s="443"/>
      <c r="J161" s="442">
        <f>J$101 + J$104 + J$107 + J$110  + J$113 + J$116 + J$119  + J$122 + J$125 + J$128  + J$131 + J$134 + J$137  + J$140 + J$143 + J$146  + J$149 + J$152 + J$155  + J$158</f>
        <v>0</v>
      </c>
      <c r="K161" s="444"/>
      <c r="L161" s="444"/>
      <c r="M161" s="443"/>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 right="0" top="0" bottom="0"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xr:uid="{00000000-0002-0000-1600-000000000000}">
      <formula1>0</formula1>
      <formula2>999999999999999</formula2>
    </dataValidation>
    <dataValidation type="list" allowBlank="1" showInputMessage="1" showErrorMessage="1" sqref="L20 L22 E36:E95" xr:uid="{00000000-0002-0000-1600-000001000000}">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 right="0" top="0" bottom="0"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xr:uid="{00000000-0002-0000-1700-000000000000}">
      <formula1>0</formula1>
      <formula2>9999999999999</formula2>
    </dataValidation>
    <dataValidation type="date" errorStyle="warning" allowBlank="1" showErrorMessage="1" error="Įveskite datą" sqref="A18:F18" xr:uid="{00000000-0002-0000-1700-000001000000}">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 right="0" top="0" bottom="0"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800-000000000000}">
      <formula1>0</formula1>
      <formula2>9999999999999</formula2>
    </dataValidation>
    <dataValidation type="date" errorStyle="warning" allowBlank="1" showErrorMessage="1" error="Įveskite datą" sqref="A18:F18" xr:uid="{00000000-0002-0000-18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 right="0" top="0" bottom="0"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900-000000000000}">
      <formula1>0</formula1>
      <formula2>9999999999999</formula2>
    </dataValidation>
    <dataValidation type="date" errorStyle="warning" allowBlank="1" showErrorMessage="1" error="Įveskite datą" sqref="A18:F18" xr:uid="{00000000-0002-0000-19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 right="0" top="0" bottom="0"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xr:uid="{00000000-0002-0000-1A00-000000000000}">
      <formula1>0</formula1>
      <formula2>9999999999999</formula2>
    </dataValidation>
    <dataValidation type="date" errorStyle="warning" allowBlank="1" showErrorMessage="1" error="Įveskite datą" sqref="A18:F18" xr:uid="{00000000-0002-0000-1A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99"/>
  <sheetViews>
    <sheetView workbookViewId="0">
      <selection activeCell="A14" sqref="A14:F14"/>
    </sheetView>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 right="0" top="0" bottom="0"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xr:uid="{00000000-0002-0000-1B00-000000000000}">
      <formula1>0</formula1>
      <formula2>9999999999999</formula2>
    </dataValidation>
    <dataValidation type="date" errorStyle="warning" allowBlank="1" showErrorMessage="1" error="Įveskite datą" sqref="A18:F18" xr:uid="{00000000-0002-0000-1B00-000001000000}">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xr:uid="{00000000-0002-0000-1C00-000000000000}">
      <formula1>0</formula1>
      <formula2>9999999999999</formula2>
    </dataValidation>
    <dataValidation type="date" errorStyle="warning" allowBlank="1" showErrorMessage="1" error="Įveskite datą" sqref="A18:F18" xr:uid="{00000000-0002-0000-1C00-000001000000}">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D00-000000000000}">
      <formula1>0</formula1>
      <formula2>9999999999999</formula2>
    </dataValidation>
    <dataValidation type="date" errorStyle="warning" allowBlank="1" showErrorMessage="1" error="Įveskite datą" sqref="A18:F18" xr:uid="{00000000-0002-0000-1D00-000001000000}">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E00-000000000000}">
      <formula1>0</formula1>
      <formula2>9999999999999</formula2>
    </dataValidation>
    <dataValidation type="date" errorStyle="warning" allowBlank="1" showErrorMessage="1" error="Įveskite datą" sqref="A18:F18" xr:uid="{00000000-0002-0000-1E00-000001000000}">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1F00-000000000000}">
      <formula1>0</formula1>
      <formula2>9999999999999</formula2>
    </dataValidation>
    <dataValidation type="date" errorStyle="warning" allowBlank="1" showErrorMessage="1" error="Įveskite datą" sqref="A18:F18" xr:uid="{00000000-0002-0000-1F00-000001000000}">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000-000000000000}">
      <formula1>0</formula1>
      <formula2>9999999999999</formula2>
    </dataValidation>
    <dataValidation type="date" errorStyle="warning" allowBlank="1" showErrorMessage="1" error="Įveskite datą" sqref="A18:F18" xr:uid="{00000000-0002-0000-2000-000001000000}">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100-000000000000}">
      <formula1>0</formula1>
      <formula2>9999999999999</formula2>
    </dataValidation>
    <dataValidation type="date" errorStyle="warning" allowBlank="1" showErrorMessage="1" error="Įveskite datą" sqref="A18:F18" xr:uid="{00000000-0002-0000-2100-000001000000}">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200-000000000000}">
      <formula1>0</formula1>
      <formula2>9999999999999</formula2>
    </dataValidation>
    <dataValidation type="date" errorStyle="warning" allowBlank="1" showErrorMessage="1" error="Įveskite datą" sqref="A18:F18" xr:uid="{00000000-0002-0000-2200-000001000000}">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300-000000000000}">
      <formula1>0</formula1>
      <formula2>9999999999999</formula2>
    </dataValidation>
    <dataValidation type="date" errorStyle="warning" allowBlank="1" showErrorMessage="1" error="Įveskite datą" sqref="A18:F18" xr:uid="{00000000-0002-0000-2300-000001000000}">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400-000000000000}">
      <formula1>0</formula1>
      <formula2>9999999999999</formula2>
    </dataValidation>
    <dataValidation type="date" errorStyle="warning" allowBlank="1" showErrorMessage="1" error="Įveskite datą" sqref="A18:F18" xr:uid="{00000000-0002-0000-2400-000001000000}">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500-000000000000}">
      <formula1>0</formula1>
      <formula2>9999999999999</formula2>
    </dataValidation>
    <dataValidation type="date" errorStyle="warning" allowBlank="1" showErrorMessage="1" error="Įveskite datą" sqref="A18:F18" xr:uid="{00000000-0002-0000-2500-000001000000}">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600-000000000000}">
      <formula1>0</formula1>
      <formula2>9999999999999</formula2>
    </dataValidation>
    <dataValidation type="date" errorStyle="warning" allowBlank="1" showErrorMessage="1" error="Įveskite datą" sqref="A18:F18" xr:uid="{00000000-0002-0000-2600-000001000000}">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700-000000000000}">
      <formula1>0</formula1>
      <formula2>9999999999999</formula2>
    </dataValidation>
    <dataValidation type="date" errorStyle="warning" allowBlank="1" showErrorMessage="1" error="Įveskite datą" sqref="A18:F18" xr:uid="{00000000-0002-0000-2700-000001000000}">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800-000000000000}">
      <formula1>0</formula1>
      <formula2>9999999999999</formula2>
    </dataValidation>
    <dataValidation type="date" errorStyle="warning" allowBlank="1" showErrorMessage="1" error="Įveskite datą" sqref="A18:F18" xr:uid="{00000000-0002-0000-2800-000001000000}">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9"/>
  <sheetViews>
    <sheetView workbookViewId="0"/>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900-000000000000}">
      <formula1>0</formula1>
      <formula2>9999999999999</formula2>
    </dataValidation>
    <dataValidation type="date" errorStyle="warning" allowBlank="1" showErrorMessage="1" error="Įveskite datą" sqref="A18:F18" xr:uid="{00000000-0002-0000-2900-000001000000}">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99"/>
  <sheetViews>
    <sheetView workbookViewId="0">
      <selection activeCell="A18" sqref="A18:F18"/>
    </sheetView>
  </sheetViews>
  <sheetFormatPr defaultColWidth="9.33203125" defaultRowHeight="15.6"/>
  <cols>
    <col min="1" max="1" width="7.33203125" style="7" customWidth="1"/>
    <col min="2" max="2" width="24" style="7" customWidth="1"/>
    <col min="3" max="3" width="4.33203125" style="7" customWidth="1"/>
    <col min="4" max="4" width="27.5" style="7" customWidth="1"/>
    <col min="5" max="5" width="5.6640625" style="7" customWidth="1"/>
    <col min="6" max="6" width="29.6640625" style="7" customWidth="1"/>
    <col min="7" max="16384" width="9.33203125" style="7"/>
  </cols>
  <sheetData>
    <row r="1" spans="1:6" ht="15.75" customHeight="1">
      <c r="A1" s="8"/>
      <c r="B1" s="8"/>
      <c r="C1" s="8"/>
      <c r="D1" s="8"/>
      <c r="E1" s="394"/>
      <c r="F1" s="401"/>
    </row>
    <row r="2" spans="1:6">
      <c r="A2" s="8"/>
      <c r="B2" s="8"/>
      <c r="C2" s="8"/>
      <c r="D2" s="8"/>
      <c r="E2" s="401"/>
      <c r="F2" s="401"/>
    </row>
    <row r="3" spans="1:6">
      <c r="A3" s="8"/>
      <c r="B3" s="8"/>
      <c r="C3" s="8"/>
      <c r="D3" s="76" t="s">
        <v>181</v>
      </c>
      <c r="E3" s="404"/>
      <c r="F3" s="404"/>
    </row>
    <row r="4" spans="1:6" ht="15.75" customHeight="1">
      <c r="A4" s="2"/>
      <c r="B4" s="8"/>
      <c r="C4" s="76" t="s">
        <v>182</v>
      </c>
      <c r="D4" s="76"/>
      <c r="E4" s="8"/>
      <c r="F4" s="8"/>
    </row>
    <row r="5" spans="1:6">
      <c r="A5" s="8"/>
      <c r="B5" s="190" t="s">
        <v>183</v>
      </c>
      <c r="C5" s="407"/>
      <c r="D5" s="407"/>
      <c r="E5" s="407"/>
      <c r="F5" s="407"/>
    </row>
    <row r="6" spans="1:6">
      <c r="A6" s="8"/>
      <c r="B6" s="1"/>
      <c r="C6" s="8"/>
      <c r="D6" s="413" t="str">
        <f>'1S'!G11</f>
        <v xml:space="preserve"> </v>
      </c>
      <c r="E6" s="413"/>
      <c r="F6" s="8"/>
    </row>
    <row r="7" spans="1:6" ht="11.25" customHeight="1">
      <c r="A7" s="8"/>
      <c r="B7" s="1"/>
      <c r="C7" s="8"/>
      <c r="D7" s="272" t="s">
        <v>11</v>
      </c>
      <c r="E7" s="401"/>
      <c r="F7" s="8"/>
    </row>
    <row r="8" spans="1:6">
      <c r="A8" s="8"/>
      <c r="B8" s="1"/>
      <c r="C8" s="8"/>
      <c r="D8" s="369" t="str">
        <f>'1S'!G13</f>
        <v xml:space="preserve"> </v>
      </c>
      <c r="E8" s="414"/>
      <c r="F8" s="8"/>
    </row>
    <row r="9" spans="1:6" ht="11.25" customHeight="1" thickBot="1">
      <c r="A9" s="1"/>
      <c r="B9" s="8"/>
      <c r="C9" s="8"/>
      <c r="D9" s="272" t="s">
        <v>12</v>
      </c>
      <c r="E9" s="401"/>
      <c r="F9" s="8"/>
    </row>
    <row r="10" spans="1:6" ht="16.149999999999999" thickBot="1">
      <c r="A10" s="192" t="s">
        <v>13</v>
      </c>
      <c r="B10" s="407"/>
      <c r="C10" s="21" t="str">
        <f>'1S'!E16&amp;""</f>
        <v/>
      </c>
      <c r="D10" s="8"/>
      <c r="E10" s="8"/>
      <c r="F10" s="8"/>
    </row>
    <row r="11" spans="1:6" ht="16.149999999999999" thickBot="1">
      <c r="A11" s="451" t="s">
        <v>14</v>
      </c>
      <c r="B11" s="452"/>
      <c r="C11" s="453" t="str">
        <f>'1S'!E17&amp;""</f>
        <v/>
      </c>
      <c r="D11" s="8"/>
      <c r="E11" s="8"/>
      <c r="F11" s="8"/>
    </row>
    <row r="12" spans="1:6">
      <c r="A12" s="2"/>
      <c r="B12" s="8"/>
      <c r="C12" s="8"/>
      <c r="D12" s="8"/>
      <c r="E12" s="8"/>
      <c r="F12" s="8"/>
    </row>
    <row r="13" spans="1:6" ht="18" customHeight="1">
      <c r="A13" s="80" t="s">
        <v>15</v>
      </c>
      <c r="B13" s="342" t="s">
        <v>184</v>
      </c>
      <c r="C13" s="342"/>
      <c r="D13" s="342"/>
      <c r="E13" s="342"/>
      <c r="F13" s="343"/>
    </row>
    <row r="14" spans="1:6" ht="18" customHeight="1">
      <c r="A14" s="105"/>
      <c r="B14" s="454"/>
      <c r="C14" s="454"/>
      <c r="D14" s="454"/>
      <c r="E14" s="454"/>
      <c r="F14" s="455"/>
    </row>
    <row r="15" spans="1:6" ht="18" customHeight="1">
      <c r="A15" s="80" t="s">
        <v>17</v>
      </c>
      <c r="B15" s="456" t="s">
        <v>102</v>
      </c>
      <c r="C15" s="199"/>
      <c r="D15" s="199"/>
      <c r="E15" s="199"/>
      <c r="F15" s="200"/>
    </row>
    <row r="16" spans="1:6" ht="18" customHeight="1">
      <c r="A16" s="105"/>
      <c r="B16" s="454"/>
      <c r="C16" s="454"/>
      <c r="D16" s="454"/>
      <c r="E16" s="454"/>
      <c r="F16" s="455"/>
    </row>
    <row r="17" spans="1:6" ht="18" customHeight="1">
      <c r="A17" s="80" t="s">
        <v>19</v>
      </c>
      <c r="B17" s="199" t="s">
        <v>103</v>
      </c>
      <c r="C17" s="199"/>
      <c r="D17" s="199"/>
      <c r="E17" s="199"/>
      <c r="F17" s="200"/>
    </row>
    <row r="18" spans="1:6" ht="18" customHeight="1">
      <c r="A18" s="457"/>
      <c r="B18" s="458"/>
      <c r="C18" s="458"/>
      <c r="D18" s="458"/>
      <c r="E18" s="458"/>
      <c r="F18" s="459"/>
    </row>
    <row r="19" spans="1:6" ht="18" customHeight="1">
      <c r="A19" s="80" t="s">
        <v>21</v>
      </c>
      <c r="B19" s="456" t="s">
        <v>185</v>
      </c>
      <c r="C19" s="199"/>
      <c r="D19" s="199"/>
      <c r="E19" s="199"/>
      <c r="F19" s="200"/>
    </row>
    <row r="20" spans="1:6" ht="18" customHeight="1">
      <c r="A20" s="460"/>
      <c r="B20" s="461"/>
      <c r="C20" s="461"/>
      <c r="D20" s="461"/>
      <c r="E20" s="461"/>
      <c r="F20" s="462"/>
    </row>
    <row r="21" spans="1:6" ht="18" customHeight="1">
      <c r="A21" s="81" t="s">
        <v>23</v>
      </c>
      <c r="B21" s="199" t="s">
        <v>105</v>
      </c>
      <c r="C21" s="463"/>
      <c r="D21" s="463"/>
      <c r="E21" s="463"/>
      <c r="F21" s="464"/>
    </row>
    <row r="22" spans="1:6" ht="18" customHeight="1">
      <c r="A22" s="105"/>
      <c r="B22" s="106"/>
      <c r="C22" s="106"/>
      <c r="D22" s="106"/>
      <c r="E22" s="106"/>
      <c r="F22" s="107"/>
    </row>
    <row r="23" spans="1:6" ht="18" customHeight="1">
      <c r="A23" s="80" t="s">
        <v>25</v>
      </c>
      <c r="B23" s="199" t="s">
        <v>106</v>
      </c>
      <c r="C23" s="463"/>
      <c r="D23" s="463"/>
      <c r="E23" s="463"/>
      <c r="F23" s="464"/>
    </row>
    <row r="24" spans="1:6" ht="18" customHeight="1">
      <c r="A24" s="274"/>
      <c r="B24" s="275"/>
      <c r="C24" s="275"/>
      <c r="D24" s="275"/>
      <c r="E24" s="275"/>
      <c r="F24" s="276"/>
    </row>
    <row r="25" spans="1:6" ht="17.25" customHeight="1">
      <c r="A25" s="80" t="s">
        <v>27</v>
      </c>
      <c r="B25" s="141" t="s">
        <v>186</v>
      </c>
      <c r="C25" s="90"/>
      <c r="D25" s="90"/>
      <c r="E25" s="90"/>
      <c r="F25" s="91"/>
    </row>
    <row r="26" spans="1:6" ht="18">
      <c r="A26" s="24" t="s">
        <v>187</v>
      </c>
      <c r="B26" s="397" t="s">
        <v>188</v>
      </c>
      <c r="C26" s="398"/>
      <c r="D26" s="398"/>
      <c r="E26" s="398"/>
      <c r="F26" s="56" t="str">
        <f>"(" &amp;  '1F'!G$36 &amp; "metai)"</f>
        <v>(metai)</v>
      </c>
    </row>
    <row r="27" spans="1:6" ht="31.15">
      <c r="A27" s="295"/>
      <c r="B27" s="244" t="s">
        <v>41</v>
      </c>
      <c r="C27" s="244"/>
      <c r="D27" s="244" t="s">
        <v>86</v>
      </c>
      <c r="E27" s="244"/>
      <c r="F27" s="47" t="s">
        <v>87</v>
      </c>
    </row>
    <row r="28" spans="1:6" ht="21.75" customHeight="1">
      <c r="A28" s="296"/>
      <c r="B28" s="395"/>
      <c r="C28" s="396"/>
      <c r="D28" s="395"/>
      <c r="E28" s="395"/>
      <c r="F28" s="71"/>
    </row>
    <row r="29" spans="1:6" ht="18">
      <c r="A29" s="24" t="s">
        <v>189</v>
      </c>
      <c r="B29" s="397" t="s">
        <v>190</v>
      </c>
      <c r="C29" s="398"/>
      <c r="D29" s="398"/>
      <c r="E29" s="398"/>
      <c r="F29" s="55" t="str">
        <f>"(" &amp; ( '1F'!J$36) &amp; "metai)"</f>
        <v>(metai)</v>
      </c>
    </row>
    <row r="30" spans="1:6" ht="31.15">
      <c r="A30" s="295"/>
      <c r="B30" s="347" t="s">
        <v>41</v>
      </c>
      <c r="C30" s="347"/>
      <c r="D30" s="347" t="s">
        <v>86</v>
      </c>
      <c r="E30" s="347"/>
      <c r="F30" s="48" t="s">
        <v>87</v>
      </c>
    </row>
    <row r="31" spans="1:6" ht="21.75" customHeight="1">
      <c r="A31" s="365"/>
      <c r="B31" s="399"/>
      <c r="C31" s="400"/>
      <c r="D31" s="399"/>
      <c r="E31" s="399"/>
      <c r="F31" s="72"/>
    </row>
    <row r="32" spans="1:6" ht="18">
      <c r="A32" s="54" t="s">
        <v>191</v>
      </c>
      <c r="B32" s="397" t="s">
        <v>192</v>
      </c>
      <c r="C32" s="398"/>
      <c r="D32" s="398"/>
      <c r="E32" s="398"/>
      <c r="F32" s="55" t="str">
        <f>"(" &amp; ( '1F'!N$36) &amp; "metai)"</f>
        <v>(metai)</v>
      </c>
    </row>
    <row r="33" spans="1:6" ht="31.15">
      <c r="A33" s="295"/>
      <c r="B33" s="244" t="s">
        <v>41</v>
      </c>
      <c r="C33" s="244"/>
      <c r="D33" s="244" t="s">
        <v>86</v>
      </c>
      <c r="E33" s="244"/>
      <c r="F33" s="47" t="s">
        <v>87</v>
      </c>
    </row>
    <row r="34" spans="1:6" ht="21.75" customHeight="1">
      <c r="A34" s="296"/>
      <c r="B34" s="395"/>
      <c r="C34" s="396"/>
      <c r="D34" s="395"/>
      <c r="E34" s="395"/>
      <c r="F34" s="71"/>
    </row>
    <row r="99" spans="5: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xr:uid="{00000000-0002-0000-2A00-000000000000}">
      <formula1>0</formula1>
      <formula2>9999999999999</formula2>
    </dataValidation>
    <dataValidation type="date" errorStyle="warning" allowBlank="1" showErrorMessage="1" error="Įveskite datą" sqref="A18:F18" xr:uid="{00000000-0002-0000-2A00-000001000000}">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3.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D9A7F16E3557754597ADF6E4F37FD247" ma:contentTypeVersion="17" ma:contentTypeDescription="Kurkite naują dokumentą." ma:contentTypeScope="" ma:versionID="d8a2bf34473274eec90b4b098eca0d39">
  <xsd:schema xmlns:xsd="http://www.w3.org/2001/XMLSchema" xmlns:xs="http://www.w3.org/2001/XMLSchema" xmlns:p="http://schemas.microsoft.com/office/2006/metadata/properties" xmlns:ns2="7ed14601-a767-49df-87ac-319a5ad53ef2" xmlns:ns3="8fa2b46d-e0e5-4105-8197-5a0c810b9da7" targetNamespace="http://schemas.microsoft.com/office/2006/metadata/properties" ma:root="true" ma:fieldsID="4dc8b5a5585890b1800c718b8e0c5ef7" ns2:_="" ns3:_="">
    <xsd:import namespace="7ed14601-a767-49df-87ac-319a5ad53ef2"/>
    <xsd:import namespace="8fa2b46d-e0e5-4105-8197-5a0c810b9d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14601-a767-49df-87ac-319a5ad53ef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TaxCatchAll" ma:index="16" nillable="true" ma:displayName="Taxonomy Catch All Column" ma:hidden="true" ma:list="{9666b76a-3893-4858-8f3c-9e75cdab9200}" ma:internalName="TaxCatchAll" ma:showField="CatchAllData" ma:web="7ed14601-a767-49df-87ac-319a5ad53e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a2b46d-e0e5-4105-8197-5a0c810b9d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Vaizdų žymės" ma:readOnly="false" ma:fieldId="{5cf76f15-5ced-4ddc-b409-7134ff3c332f}" ma:taxonomyMulti="true" ma:sspId="5dc8aeb3-b9ff-4cb8-9445-a69d8f256b9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a2b46d-e0e5-4105-8197-5a0c810b9da7">
      <Terms xmlns="http://schemas.microsoft.com/office/infopath/2007/PartnerControls"/>
    </lcf76f155ced4ddcb4097134ff3c332f>
    <TaxCatchAll xmlns="7ed14601-a767-49df-87ac-319a5ad53ef2" xsi:nil="true"/>
  </documentManagement>
</p:properties>
</file>

<file path=customXml/itemProps1.xml><?xml version="1.0" encoding="utf-8"?>
<ds:datastoreItem xmlns:ds="http://schemas.openxmlformats.org/officeDocument/2006/customXml" ds:itemID="{00D774C5-0421-47EE-A82D-83622261D25A}"/>
</file>

<file path=customXml/itemProps2.xml><?xml version="1.0" encoding="utf-8"?>
<ds:datastoreItem xmlns:ds="http://schemas.openxmlformats.org/officeDocument/2006/customXml" ds:itemID="{740A8B7A-3D2A-4C62-B221-C9D42D658028}"/>
</file>

<file path=customXml/itemProps3.xml><?xml version="1.0" encoding="utf-8"?>
<ds:datastoreItem xmlns:ds="http://schemas.openxmlformats.org/officeDocument/2006/customXml" ds:itemID="{55F457C5-F310-4D55-A737-0273E2AB88F7}"/>
</file>

<file path=docProps/app.xml><?xml version="1.0" encoding="utf-8"?>
<Properties xmlns="http://schemas.openxmlformats.org/officeDocument/2006/extended-properties" xmlns:vt="http://schemas.openxmlformats.org/officeDocument/2006/docPropsVTypes">
  <Application>Microsoft Excel Online</Application>
  <Manager/>
  <Company>Ukio ministerija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subject/>
  <dc:creator>Ziziene Asta</dc:creator>
  <cp:keywords/>
  <dc:description/>
  <cp:lastModifiedBy>Egidijus Braciška</cp:lastModifiedBy>
  <cp:revision/>
  <dcterms:created xsi:type="dcterms:W3CDTF">2008-01-31T09:09:45Z</dcterms:created>
  <dcterms:modified xsi:type="dcterms:W3CDTF">2024-08-09T07:31:56Z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0x010100D9A7F16E3557754597ADF6E4F37FD247</vt:lpwstr>
  </property>
</Properties>
</file>